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0" documentId="13_ncr:1_{42954691-5F1F-4AF9-86C3-8710CD7878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lled Locations" sheetId="1" r:id="rId1"/>
    <sheet name="GL Locations" sheetId="3" r:id="rId2"/>
  </sheets>
  <externalReferences>
    <externalReference r:id="rId3"/>
  </externalReferences>
  <definedNames>
    <definedName name="_xlnm._FilterDatabase" localSheetId="1" hidden="1">'GL Locations'!$A$6:$E$55</definedName>
    <definedName name="_xlnm.Print_Titles" localSheetId="0">'Billed Locations'!$6:$6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3" l="1"/>
  <c r="C31" i="3"/>
  <c r="D37" i="3"/>
  <c r="C37" i="3"/>
  <c r="G155" i="1" l="1"/>
  <c r="E56" i="3" l="1"/>
  <c r="C56" i="3"/>
  <c r="I155" i="1"/>
  <c r="E155" i="1"/>
  <c r="D155" i="1"/>
  <c r="F155" i="1"/>
  <c r="D56" i="3" l="1"/>
  <c r="H155" i="1" l="1"/>
</calcChain>
</file>

<file path=xl/sharedStrings.xml><?xml version="1.0" encoding="utf-8"?>
<sst xmlns="http://schemas.openxmlformats.org/spreadsheetml/2006/main" count="321" uniqueCount="183">
  <si>
    <t>Batesville Deanery</t>
  </si>
  <si>
    <t>Archdiocese of Indianapolis</t>
  </si>
  <si>
    <t>Intacct Customer ID</t>
  </si>
  <si>
    <t>Parish / Agency / School Name</t>
  </si>
  <si>
    <t>SS. Peter and Paul Cathedral, Indianapolis</t>
  </si>
  <si>
    <t>Holy Angels, Indianapolis</t>
  </si>
  <si>
    <t>Holy Name of Jesus, Beech Grove</t>
  </si>
  <si>
    <t>Holy Rosary, Indianapolis</t>
  </si>
  <si>
    <t>Holy Spirit, Indianapolis</t>
  </si>
  <si>
    <t>Immaculate Heart Of Mary, Indianapolis</t>
  </si>
  <si>
    <t>Nativity Of Our Lord Jesus Christ, Indianapolis</t>
  </si>
  <si>
    <t>Our Lady Of Lourdes, Indianapolis</t>
  </si>
  <si>
    <t>Christ The King, Indianapolis</t>
  </si>
  <si>
    <t>Sacred Heart Of Jesus, Indianapolis</t>
  </si>
  <si>
    <t>St. Andrew The Apostle, Indianapolis</t>
  </si>
  <si>
    <t>St. Ann, Indianapolis</t>
  </si>
  <si>
    <t>St. Anthony, Indianapolis</t>
  </si>
  <si>
    <t>St. Barnabas, Indianapolis</t>
  </si>
  <si>
    <t>Good Shepherd, Indianapolis</t>
  </si>
  <si>
    <t>St. Christopher, Indianapolis</t>
  </si>
  <si>
    <t>SS. Francis and Clare Of Assisi, Greenwood</t>
  </si>
  <si>
    <t>St. Gabriel the Archangel, Indianapolis</t>
  </si>
  <si>
    <t>St. Joan Of Arc, Indianapolis</t>
  </si>
  <si>
    <t>St. John the Evangelist, Indianapolis</t>
  </si>
  <si>
    <t>St. Joseph, Indianapolis</t>
  </si>
  <si>
    <t>St. Jude, Indianapolis</t>
  </si>
  <si>
    <t>St. Lawrence, Indianapolis</t>
  </si>
  <si>
    <t>St. Luke, Indianapolis</t>
  </si>
  <si>
    <t>St. Mark the Evangelist, Indianapolis</t>
  </si>
  <si>
    <t>St. Mary, Indianapolis</t>
  </si>
  <si>
    <t>St. Matthew the Apostle, Indianapolis</t>
  </si>
  <si>
    <t>St. Michael The Archangel, Indianapolis</t>
  </si>
  <si>
    <t>St. Monica, Indianapolis</t>
  </si>
  <si>
    <t>St. Patrick, Indianapolis</t>
  </si>
  <si>
    <t>St. Philip Neri, Indianapolis</t>
  </si>
  <si>
    <t>St. Pius X, Indianapolis</t>
  </si>
  <si>
    <t>St. Rita, Indianapolis</t>
  </si>
  <si>
    <t>St. Roch, Indianapolis</t>
  </si>
  <si>
    <t>St. Simon, Indianapolis</t>
  </si>
  <si>
    <t>St. Therese Of The Infant Jesus, Indianapolis</t>
  </si>
  <si>
    <t>St. Thomas Aquinas, Indianapolis</t>
  </si>
  <si>
    <t>St. Mary of the Immaculate Conception, Aurora</t>
  </si>
  <si>
    <t>St. Louis, Batesville</t>
  </si>
  <si>
    <t>St. Vincent de Paul, Bedford</t>
  </si>
  <si>
    <t>St. Charles Borromeo, Bloomington</t>
  </si>
  <si>
    <t>St. John the Apostle, Bloomington</t>
  </si>
  <si>
    <t>St. Paul Catholic Center, Bloomington</t>
  </si>
  <si>
    <t>St. Michael, Bradford/Greenville</t>
  </si>
  <si>
    <t>Annunciation, Brazil</t>
  </si>
  <si>
    <t>St. Michael, Brookville</t>
  </si>
  <si>
    <t>St. Malachy, Brownsburg</t>
  </si>
  <si>
    <t>St. Elizabeth of Hungary, Cambridge City</t>
  </si>
  <si>
    <t>St. Michael, Cannelton</t>
  </si>
  <si>
    <t>St. Michael, Charlestown</t>
  </si>
  <si>
    <t>St. Anthony of Padua, Clarksville</t>
  </si>
  <si>
    <t>Sacred Heart, Clinton</t>
  </si>
  <si>
    <t>St. Bartholomew, Columbus</t>
  </si>
  <si>
    <t>St. Gabriel, Connersville</t>
  </si>
  <si>
    <t>St. Joseph, Corydon</t>
  </si>
  <si>
    <t>Mary Queen Of Peace, Danville</t>
  </si>
  <si>
    <t>All Saints Parish, Dearborn County</t>
  </si>
  <si>
    <t>Holy Trinity, Edinburgh</t>
  </si>
  <si>
    <t>St. Catherine Of Siena, Decatur County</t>
  </si>
  <si>
    <t>St. Thomas The Apostle, Fortville</t>
  </si>
  <si>
    <t>St. Rose Of Lima, Franklin</t>
  </si>
  <si>
    <t>Our Lady Of the Springs, French Lick</t>
  </si>
  <si>
    <t>St. Bernard, Frenchtown</t>
  </si>
  <si>
    <t>St. Boniface, Fulda</t>
  </si>
  <si>
    <t>St. Paul the Apostle, Greencastle</t>
  </si>
  <si>
    <t>St. Michael, Greenfield</t>
  </si>
  <si>
    <t>St. Mary, Greensburg</t>
  </si>
  <si>
    <t>Our Lady Of the Greenwood, Greenwood</t>
  </si>
  <si>
    <t>St. Francis Xavier, Henryville</t>
  </si>
  <si>
    <t>Sacred Heart of Jesus, Jeffersonville</t>
  </si>
  <si>
    <t>St. Augustine, Jeffersonville</t>
  </si>
  <si>
    <t>St. Mary, Lansville</t>
  </si>
  <si>
    <t>St. Lawrence, Lawrenceburg</t>
  </si>
  <si>
    <t>St. Augustine, Leopold</t>
  </si>
  <si>
    <t>Prince Of Peace, Madison</t>
  </si>
  <si>
    <t>St. Martin of Tours, Martinsville</t>
  </si>
  <si>
    <t>St. Charles Borromeo, Milan</t>
  </si>
  <si>
    <t>Immaculate Conception, Millhousen</t>
  </si>
  <si>
    <t>St. Thomas More, Mooresville</t>
  </si>
  <si>
    <t>St. Anthony of Padua, Morris</t>
  </si>
  <si>
    <t>St. Maurice, Napoleon</t>
  </si>
  <si>
    <t>St. Agnes, Nashville</t>
  </si>
  <si>
    <t>St. Mary, Navilleton</t>
  </si>
  <si>
    <t>Holy Family, New Albany</t>
  </si>
  <si>
    <t>Our Lady of Perpetual Help, New Albany</t>
  </si>
  <si>
    <t>St. Mary, New Albany</t>
  </si>
  <si>
    <t>St. Anne, New Castle</t>
  </si>
  <si>
    <t>St. Mary, North Vernon</t>
  </si>
  <si>
    <t>Holy Family, Oldenburg</t>
  </si>
  <si>
    <t>St. John the Baptist, Osgood</t>
  </si>
  <si>
    <t>Our Lord Jesus Christ the King, Paoli</t>
  </si>
  <si>
    <t>St. Susanna, Plainfield</t>
  </si>
  <si>
    <t>St. Elizabeth Ann Seton, Richmond</t>
  </si>
  <si>
    <t>St. Joseph, Rockville</t>
  </si>
  <si>
    <t>St. Mary (Immaculate Conception), Rushville</t>
  </si>
  <si>
    <t>St. Isidore the Farmer, Perry County</t>
  </si>
  <si>
    <t>St. Mark, Perry County</t>
  </si>
  <si>
    <t>St. Mary Of The Knobs, Floyds Knobs</t>
  </si>
  <si>
    <t>St. Mary-of-the-Woods Parish</t>
  </si>
  <si>
    <t>St. Meinrad Catholic Church, St. Meinrad</t>
  </si>
  <si>
    <t>St. Nicholas, Ripley County</t>
  </si>
  <si>
    <t>St. Vincent de Paul, Shelby County</t>
  </si>
  <si>
    <t>American Martyrs, Scottsburg</t>
  </si>
  <si>
    <t>St. John Paul II, Sellersburg</t>
  </si>
  <si>
    <t>St. Ambrose, Seymour</t>
  </si>
  <si>
    <t>St. Joseph, Shelbyville</t>
  </si>
  <si>
    <t>St. Jude The Apostle, Spencer</t>
  </si>
  <si>
    <t>St. John The Baptist, Starlight</t>
  </si>
  <si>
    <t>St. Paul, Tell City</t>
  </si>
  <si>
    <t>Sacred Heart of Jesus, Terre Haute</t>
  </si>
  <si>
    <t>St. Benedict, Terre Haute</t>
  </si>
  <si>
    <t>St. Joseph University Parish, Terre Haute</t>
  </si>
  <si>
    <t>St. Margaret Mary, Terre Haute</t>
  </si>
  <si>
    <t>St. Patrick, Terre Haute</t>
  </si>
  <si>
    <t>St. Teresa Benedicta Of The Cross, Bright</t>
  </si>
  <si>
    <t>Bishop Chatard High School</t>
  </si>
  <si>
    <t>Roncalli High School</t>
  </si>
  <si>
    <t>Scecina Memorial High School</t>
  </si>
  <si>
    <t>Shawe Memorial High School</t>
  </si>
  <si>
    <t>Providence High School, Clarksville</t>
  </si>
  <si>
    <t>Richmond Seton Catholic High School</t>
  </si>
  <si>
    <t>New Albany Deanery Youth Ministry</t>
  </si>
  <si>
    <t>Pope John XXIII Grade School, Madison</t>
  </si>
  <si>
    <t>Indiana Non-Public Education Association INPEA</t>
  </si>
  <si>
    <t>Indiana Catholic Conference ICC</t>
  </si>
  <si>
    <t>St. Bridget of Ireland, Liberty</t>
  </si>
  <si>
    <t>St. Mary, Mitchell</t>
  </si>
  <si>
    <t>SS. Philomena and Cecilia, Brookville</t>
  </si>
  <si>
    <t>St. Ann, Jennings County</t>
  </si>
  <si>
    <t>Holy Cross, St. Croix</t>
  </si>
  <si>
    <t>St. Joseph, Crawford County</t>
  </si>
  <si>
    <t>St. Joseph, Jennings County</t>
  </si>
  <si>
    <t>St. Peter, Franklin County</t>
  </si>
  <si>
    <t>St. Patrick, Salem</t>
  </si>
  <si>
    <t>St. Pius V, Troy</t>
  </si>
  <si>
    <t>Most Sorrowful Mother of God, Madison / Vevay</t>
  </si>
  <si>
    <t>MTCA / NDAA Central Office</t>
  </si>
  <si>
    <t>Mission Office and Propogation of Faith</t>
  </si>
  <si>
    <t>Catholic Youth Organization</t>
  </si>
  <si>
    <t>CYO Camp Rancho Framasa</t>
  </si>
  <si>
    <t>Catholic Charities Indianapolis</t>
  </si>
  <si>
    <t>St. Mary's Child Center</t>
  </si>
  <si>
    <t>St. Elizabeth Catholic Charities, New Albany</t>
  </si>
  <si>
    <t>Catholic Charities Bloomington</t>
  </si>
  <si>
    <t>Catholic Charities Tell City</t>
  </si>
  <si>
    <t>Catholic Charities Terre Haute</t>
  </si>
  <si>
    <t>Appendix C - Billed Locations</t>
  </si>
  <si>
    <t>Intacct Location ID</t>
  </si>
  <si>
    <t>Intacct Program ID</t>
  </si>
  <si>
    <t>The locations and programs listed below should budget for these costs in their respective program budgets. The expense will be recorded throughout the year via an OAS-prepared recurring journal entry.</t>
  </si>
  <si>
    <t>Appendix C - Catholic Center Departments (GL Locations), including Brute and Fatima</t>
  </si>
  <si>
    <t>Lay Retirement Assessment (50110)</t>
  </si>
  <si>
    <t>Workers Comp Insurance (50102)</t>
  </si>
  <si>
    <t>n/a</t>
  </si>
  <si>
    <t>Total</t>
  </si>
  <si>
    <t>Safe Environment Program Assessment (51004)</t>
  </si>
  <si>
    <t>Blank</t>
  </si>
  <si>
    <t>Deanery</t>
  </si>
  <si>
    <t>Batesville</t>
  </si>
  <si>
    <t>Indy East</t>
  </si>
  <si>
    <t>Indy West</t>
  </si>
  <si>
    <t>Indy South</t>
  </si>
  <si>
    <t>Indy North</t>
  </si>
  <si>
    <t>Bloomington</t>
  </si>
  <si>
    <t>New Albany</t>
  </si>
  <si>
    <t>Terre Haute</t>
  </si>
  <si>
    <t>Connersville</t>
  </si>
  <si>
    <t>Tell City</t>
  </si>
  <si>
    <t>Seymour</t>
  </si>
  <si>
    <t>West Deanery Unified Catholic Schools **</t>
  </si>
  <si>
    <t>Assessments by Location 2024-25</t>
  </si>
  <si>
    <t>The locations listed below should budget for these assessments to be billed to them throughout FY24-25 according to the Billing Calendar in the Budget Guidelines.</t>
  </si>
  <si>
    <t>FY24-25</t>
  </si>
  <si>
    <t>Cathedraticum Assessment FY24-25</t>
  </si>
  <si>
    <t>Clergy Healthcare Assessment FY24-25</t>
  </si>
  <si>
    <t>Lay Retirement Assessment (50110) FY24-25</t>
  </si>
  <si>
    <t>Workers Comp Insurance (50102) FY24-25</t>
  </si>
  <si>
    <t>Safe Environment Program Assessment (51004) FY24-25</t>
  </si>
  <si>
    <t>Indianapolis Education Assessment FY24-25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</si>
</sst>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3" applyFont="1"/>
    <xf numFmtId="0" fontId="3" fillId="0" borderId="0" xfId="0" applyFont="1"/>
    <xf numFmtId="0" fontId="4" fillId="0" borderId="0" xfId="0" applyFont="1"/>
    <xf numFmtId="43" fontId="3" fillId="0" borderId="0" xfId="0" applyNumberFormat="1" applyFont="1"/>
    <xf numFmtId="164" fontId="3" fillId="0" borderId="0" xfId="1" applyNumberFormat="1" applyFont="1"/>
    <xf numFmtId="164" fontId="3" fillId="0" borderId="0" xfId="1" applyNumberFormat="1" applyFont="1" applyFill="1"/>
    <xf numFmtId="0" fontId="2" fillId="0" borderId="0" xfId="2"/>
    <xf numFmtId="164" fontId="3" fillId="0" borderId="0" xfId="0" applyNumberFormat="1" applyFont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164" fontId="3" fillId="3" borderId="0" xfId="1" applyNumberFormat="1" applyFont="1" applyFill="1"/>
    <xf numFmtId="164" fontId="3" fillId="3" borderId="0" xfId="0" applyNumberFormat="1" applyFont="1" applyFill="1"/>
    <xf numFmtId="0" fontId="3" fillId="0" borderId="0" xfId="0" applyFont="1" applyAlignment="1">
      <alignment vertical="top" wrapText="1"/>
    </xf>
    <xf numFmtId="43" fontId="3" fillId="0" borderId="0" xfId="0" applyNumberFormat="1" applyFont="1" applyAlignment="1">
      <alignment vertical="top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4" fontId="3" fillId="0" borderId="0" xfId="5" applyFont="1"/>
    <xf numFmtId="9" fontId="3" fillId="0" borderId="0" xfId="6" applyFont="1"/>
    <xf numFmtId="164" fontId="3" fillId="0" borderId="0" xfId="0" applyNumberFormat="1" applyFont="1" applyAlignment="1">
      <alignment vertical="top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7">
    <cellStyle name="Comma" xfId="1" builtinId="3"/>
    <cellStyle name="Currency" xfId="5" builtinId="4"/>
    <cellStyle name="Currency 2" xfId="4" xr:uid="{9E0F402F-1C7A-4E2C-B572-82EC089C6DA3}"/>
    <cellStyle name="Normal" xfId="0" builtinId="0"/>
    <cellStyle name="Normal 10" xfId="2" xr:uid="{7979D545-67D3-49D8-B08D-C23A3E810D68}"/>
    <cellStyle name="Normal 2 4" xfId="3" xr:uid="{8B52082A-CF88-48CD-9BEA-BD07C9A330BD}"/>
    <cellStyle name="Percent" xfId="6" builtinId="5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  <fill>
        <patternFill patternType="solid">
          <fgColor indexed="64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OAS\DATA\FUNCTION\BUDGETS\2024-2025\Assessments\24-25%20Indy%20Deaneries%20Educ%20Assessment.xlsx" TargetMode="External"/><Relationship Id="rId1" Type="http://schemas.openxmlformats.org/officeDocument/2006/relationships/externalLinkPath" Target="/OAS/DATA/FUNCTION/BUDGETS/2024-2025/Assessments/24-25%20Indy%20Deaneries%20Educ%20Assess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rish Education Assessment"/>
      <sheetName val="Allocation to Schools"/>
      <sheetName val="Allocation to Schools Rev 24-25"/>
      <sheetName val="Future Notes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91B37FC-97C9-45AD-8FB7-888A01D6BF64}" name="Table2" displayName="Table2" ref="A6:J155" totalsRowCount="1" headerRowDxfId="37" dataDxfId="35" headerRowBorderDxfId="36" tableBorderDxfId="34" dataCellStyle="Comma">
  <autoFilter ref="A6:J154" xr:uid="{391B37FC-97C9-45AD-8FB7-888A01D6BF64}"/>
  <tableColumns count="10">
    <tableColumn id="1" xr3:uid="{5FB8BB32-C6F5-401D-95BB-E326AAAB5C84}" name="Intacct Customer ID" dataDxfId="33" totalsRowDxfId="32"/>
    <tableColumn id="2" xr3:uid="{E54F3FC9-581F-4C2A-807D-AD87F9179216}" name="Parish / Agency / School Name" dataDxfId="31" totalsRowDxfId="30"/>
    <tableColumn id="24" xr3:uid="{FDD99C18-F512-4AF7-8A81-3943D88CC921}" name="Deanery" dataDxfId="29" totalsRowDxfId="28"/>
    <tableColumn id="3" xr3:uid="{BB31FEE2-59C1-4FA9-B925-433EFA844FB5}" name="Cathedraticum Assessment FY24-25" totalsRowFunction="sum" dataDxfId="27" totalsRowDxfId="26" dataCellStyle="Comma"/>
    <tableColumn id="4" xr3:uid="{1DE5616C-B987-4197-AA83-A9F58E3A43F8}" name="Clergy Healthcare Assessment FY24-25" totalsRowFunction="sum" dataDxfId="25" totalsRowDxfId="24" dataCellStyle="Comma"/>
    <tableColumn id="5" xr3:uid="{F90A893E-412A-459B-BC3A-AD6CDE7593E8}" name="Indianapolis Education Assessment FY24-25" totalsRowFunction="sum" dataDxfId="23" totalsRowDxfId="22" dataCellStyle="Comma">
      <calculatedColumnFormula>VLOOKUP(Table2[[#This Row],[Intacct Customer ID]],'[1]Parish Education Assessment'!$A$8:$M$51,9,FALSE)</calculatedColumnFormula>
    </tableColumn>
    <tableColumn id="6" xr3:uid="{92D1B9B8-0EBB-44AC-9E1B-02D2FB5298FD}" name="Lay Retirement Assessment (50110) FY24-25" totalsRowFunction="sum" dataDxfId="21" totalsRowDxfId="20" dataCellStyle="Comma"/>
    <tableColumn id="7" xr3:uid="{C587ED67-2D13-4AD9-B1C8-9738232A6112}" name="Workers Comp Insurance (50102) FY24-25" totalsRowFunction="sum" dataDxfId="19" totalsRowDxfId="18" dataCellStyle="Comma"/>
    <tableColumn id="8" xr3:uid="{1888F05B-E192-4907-8553-1D5CC1713363}" name="Safe Environment Program Assessment (51004) FY24-25" totalsRowFunction="sum" dataDxfId="17" totalsRowDxfId="16" dataCellStyle="Comma"/>
    <tableColumn id="22" xr3:uid="{7351EBBB-2ED2-4BCE-A509-78820EED070A}" name="Blank" dataDxfId="15" totalsRowDxfId="14" dataCellStyle="Com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5AD265-7C7F-4597-84E6-9D8626BC91B7}" name="Table1" displayName="Table1" ref="A6:E56" totalsRowCount="1" headerRowDxfId="13" dataDxfId="11" headerRowBorderDxfId="12" tableBorderDxfId="10" dataCellStyle="Comma">
  <autoFilter ref="A6:E55" xr:uid="{8756F880-CD16-407B-96D1-FCE5496CB7DB}"/>
  <tableColumns count="5">
    <tableColumn id="1" xr3:uid="{2672E951-F73A-4CD8-9AC4-A51675794259}" name="Intacct Location ID" totalsRowLabel="Total" dataDxfId="9" totalsRowDxfId="8"/>
    <tableColumn id="2" xr3:uid="{527BD2E6-F01B-47A1-9419-E2FBDA62420A}" name="Intacct Program ID" dataDxfId="7" totalsRowDxfId="6"/>
    <tableColumn id="3" xr3:uid="{A3D6895F-8555-442B-AE93-41D90D28BB7F}" name="Lay Retirement Assessment (50110)" totalsRowFunction="sum" dataDxfId="5" totalsRowDxfId="4" dataCellStyle="Comma"/>
    <tableColumn id="4" xr3:uid="{997BF1FD-9B4B-4CCF-A669-5DE478313E98}" name="Workers Comp Insurance (50102)" totalsRowFunction="sum" dataDxfId="3" totalsRowDxfId="2" dataCellStyle="Comma"/>
    <tableColumn id="5" xr3:uid="{5AA9C126-7D56-4B70-AEA5-1665021C2475}" name="Safe Environment Program Assessment (51004)" totalsRowFunction="sum" dataDxfId="1" totalsRow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1"/>
  <sheetViews>
    <sheetView tabSelected="1" zoomScaleNormal="100" zoomScaleSheetLayoutView="100" workbookViewId="0">
      <pane ySplit="6" topLeftCell="A7" activePane="bottomLeft" state="frozen"/>
      <selection pane="bottomLeft"/>
    </sheetView>
  </sheetViews>
  <sheetFormatPr defaultColWidth="9.109375" defaultRowHeight="13.2" outlineLevelCol="1" x14ac:dyDescent="0.25"/>
  <cols>
    <col min="1" max="1" width="15.44140625" style="2" customWidth="1"/>
    <col min="2" max="2" width="40.44140625" style="2" bestFit="1" customWidth="1"/>
    <col min="3" max="3" width="12.33203125" style="2" customWidth="1" outlineLevel="1"/>
    <col min="4" max="9" width="20.88671875" style="2" customWidth="1"/>
    <col min="10" max="10" width="3" style="2" customWidth="1"/>
    <col min="11" max="11" width="9.109375" style="2"/>
    <col min="12" max="12" width="12.44140625" style="2" bestFit="1" customWidth="1"/>
    <col min="13" max="13" width="11.44140625" style="2" bestFit="1" customWidth="1"/>
    <col min="14" max="16384" width="9.109375" style="2"/>
  </cols>
  <sheetData>
    <row r="1" spans="1:15" x14ac:dyDescent="0.25">
      <c r="A1" s="3" t="s">
        <v>1</v>
      </c>
    </row>
    <row r="2" spans="1:15" x14ac:dyDescent="0.25">
      <c r="A2" s="3" t="s">
        <v>174</v>
      </c>
    </row>
    <row r="3" spans="1:15" x14ac:dyDescent="0.25">
      <c r="A3" s="3" t="s">
        <v>150</v>
      </c>
    </row>
    <row r="4" spans="1:15" x14ac:dyDescent="0.25">
      <c r="A4" s="3" t="s">
        <v>175</v>
      </c>
    </row>
    <row r="5" spans="1:15" x14ac:dyDescent="0.25">
      <c r="B5" s="3"/>
      <c r="C5" s="3"/>
      <c r="D5" s="24" t="s">
        <v>176</v>
      </c>
      <c r="E5" s="25"/>
      <c r="F5" s="25"/>
      <c r="G5" s="25"/>
      <c r="H5" s="25"/>
      <c r="I5" s="26"/>
      <c r="J5" s="13"/>
    </row>
    <row r="6" spans="1:15" s="11" customFormat="1" ht="52.8" x14ac:dyDescent="0.25">
      <c r="A6" s="12" t="s">
        <v>2</v>
      </c>
      <c r="B6" s="12" t="s">
        <v>3</v>
      </c>
      <c r="C6" s="12" t="s">
        <v>161</v>
      </c>
      <c r="D6" s="19" t="s">
        <v>177</v>
      </c>
      <c r="E6" s="19" t="s">
        <v>178</v>
      </c>
      <c r="F6" s="19" t="s">
        <v>182</v>
      </c>
      <c r="G6" s="19" t="s">
        <v>179</v>
      </c>
      <c r="H6" s="19" t="s">
        <v>180</v>
      </c>
      <c r="I6" s="19" t="s">
        <v>181</v>
      </c>
      <c r="J6" s="14" t="s">
        <v>160</v>
      </c>
    </row>
    <row r="7" spans="1:15" x14ac:dyDescent="0.25">
      <c r="A7" s="2">
        <v>10001</v>
      </c>
      <c r="B7" s="4" t="s">
        <v>4</v>
      </c>
      <c r="C7" s="4" t="s">
        <v>163</v>
      </c>
      <c r="D7" s="6">
        <v>22640.100000000002</v>
      </c>
      <c r="E7" s="6">
        <v>9820.5050236709576</v>
      </c>
      <c r="F7" s="6">
        <v>23772.105</v>
      </c>
      <c r="G7" s="6">
        <v>6375.3575000000001</v>
      </c>
      <c r="H7" s="6">
        <v>1187.806521</v>
      </c>
      <c r="I7" s="6">
        <v>28.85</v>
      </c>
      <c r="J7" s="15"/>
      <c r="L7" s="21"/>
      <c r="M7" s="21"/>
      <c r="N7" s="22"/>
      <c r="O7" s="22"/>
    </row>
    <row r="8" spans="1:15" x14ac:dyDescent="0.25">
      <c r="A8" s="2">
        <v>10003</v>
      </c>
      <c r="B8" s="4" t="s">
        <v>5</v>
      </c>
      <c r="C8" s="4" t="s">
        <v>164</v>
      </c>
      <c r="D8" s="6">
        <v>22222.9</v>
      </c>
      <c r="E8" s="6">
        <v>9639.5378593971454</v>
      </c>
      <c r="F8" s="6">
        <v>23334.044999999998</v>
      </c>
      <c r="G8" s="6">
        <v>4522.1260000000002</v>
      </c>
      <c r="H8" s="6">
        <v>377.90279400000009</v>
      </c>
      <c r="I8" s="6">
        <v>20.46</v>
      </c>
      <c r="J8" s="15"/>
      <c r="L8" s="21"/>
      <c r="M8" s="21"/>
      <c r="N8" s="22"/>
      <c r="O8" s="22"/>
    </row>
    <row r="9" spans="1:15" x14ac:dyDescent="0.25">
      <c r="A9" s="2">
        <v>10005</v>
      </c>
      <c r="B9" s="4" t="s">
        <v>6</v>
      </c>
      <c r="C9" s="4" t="s">
        <v>165</v>
      </c>
      <c r="D9" s="6">
        <v>66134.600000000006</v>
      </c>
      <c r="E9" s="6">
        <v>28686.939171579161</v>
      </c>
      <c r="F9" s="6">
        <v>62827.87</v>
      </c>
      <c r="G9" s="6">
        <v>61235.902000000002</v>
      </c>
      <c r="H9" s="6">
        <v>6330.0769210000008</v>
      </c>
      <c r="I9" s="6">
        <v>277.11</v>
      </c>
      <c r="J9" s="15"/>
      <c r="L9" s="21"/>
      <c r="M9" s="21"/>
      <c r="N9" s="22"/>
      <c r="O9" s="22"/>
    </row>
    <row r="10" spans="1:15" x14ac:dyDescent="0.25">
      <c r="A10" s="2">
        <v>10006</v>
      </c>
      <c r="B10" s="4" t="s">
        <v>7</v>
      </c>
      <c r="C10" s="4" t="s">
        <v>165</v>
      </c>
      <c r="D10" s="6">
        <v>67451.400000000009</v>
      </c>
      <c r="E10" s="6">
        <v>29258.122205893054</v>
      </c>
      <c r="F10" s="6">
        <v>70823.97</v>
      </c>
      <c r="G10" s="6">
        <v>9207.3954999999987</v>
      </c>
      <c r="H10" s="6">
        <v>2148.3601549999998</v>
      </c>
      <c r="I10" s="6">
        <v>41.67</v>
      </c>
      <c r="J10" s="15"/>
      <c r="L10" s="21"/>
      <c r="M10" s="21"/>
      <c r="N10" s="22"/>
      <c r="O10" s="22"/>
    </row>
    <row r="11" spans="1:15" x14ac:dyDescent="0.25">
      <c r="A11" s="2">
        <v>10007</v>
      </c>
      <c r="B11" s="4" t="s">
        <v>8</v>
      </c>
      <c r="C11" s="4" t="s">
        <v>163</v>
      </c>
      <c r="D11" s="6">
        <v>112573.70000000001</v>
      </c>
      <c r="E11" s="6">
        <v>48830.640605970257</v>
      </c>
      <c r="F11" s="6">
        <v>106945.015</v>
      </c>
      <c r="G11" s="6">
        <v>95184.663</v>
      </c>
      <c r="H11" s="6">
        <v>9067.0313539999988</v>
      </c>
      <c r="I11" s="6">
        <v>430.74</v>
      </c>
      <c r="J11" s="15"/>
      <c r="L11" s="21"/>
      <c r="M11" s="21"/>
      <c r="N11" s="22"/>
      <c r="O11" s="22"/>
    </row>
    <row r="12" spans="1:15" x14ac:dyDescent="0.25">
      <c r="A12" s="2">
        <v>10009</v>
      </c>
      <c r="B12" s="4" t="s">
        <v>9</v>
      </c>
      <c r="C12" s="4" t="s">
        <v>166</v>
      </c>
      <c r="D12" s="6">
        <v>181392.80000000002</v>
      </c>
      <c r="E12" s="6">
        <v>78682.024534244163</v>
      </c>
      <c r="F12" s="6">
        <v>172323.16</v>
      </c>
      <c r="G12" s="6">
        <v>99055.713000000018</v>
      </c>
      <c r="H12" s="6">
        <v>7506.654669999999</v>
      </c>
      <c r="I12" s="6">
        <v>448.25</v>
      </c>
      <c r="J12" s="15"/>
      <c r="L12" s="21"/>
      <c r="M12" s="21"/>
      <c r="N12" s="22"/>
      <c r="O12" s="22"/>
    </row>
    <row r="13" spans="1:15" x14ac:dyDescent="0.25">
      <c r="A13" s="2">
        <v>10010</v>
      </c>
      <c r="B13" s="4" t="s">
        <v>10</v>
      </c>
      <c r="C13" s="4" t="s">
        <v>165</v>
      </c>
      <c r="D13" s="6">
        <v>87721.600000000006</v>
      </c>
      <c r="E13" s="6">
        <v>38050.645248230096</v>
      </c>
      <c r="F13" s="6">
        <v>83335.520000000004</v>
      </c>
      <c r="G13" s="6">
        <v>72666.442999999985</v>
      </c>
      <c r="H13" s="6">
        <v>6565.8059009999997</v>
      </c>
      <c r="I13" s="6">
        <v>328.83</v>
      </c>
      <c r="J13" s="15"/>
      <c r="L13" s="21"/>
      <c r="M13" s="21"/>
      <c r="N13" s="22"/>
      <c r="O13" s="22"/>
    </row>
    <row r="14" spans="1:15" x14ac:dyDescent="0.25">
      <c r="A14" s="2">
        <v>10011</v>
      </c>
      <c r="B14" s="4" t="s">
        <v>11</v>
      </c>
      <c r="C14" s="4" t="s">
        <v>163</v>
      </c>
      <c r="D14" s="6">
        <v>62135.5</v>
      </c>
      <c r="E14" s="6">
        <v>26952.265665712905</v>
      </c>
      <c r="F14" s="6">
        <v>59028.724999999999</v>
      </c>
      <c r="G14" s="6">
        <v>58371.426499999994</v>
      </c>
      <c r="H14" s="6">
        <v>6204.9808670000002</v>
      </c>
      <c r="I14" s="6">
        <v>264.14999999999998</v>
      </c>
      <c r="J14" s="15"/>
      <c r="L14" s="21"/>
      <c r="M14" s="21"/>
      <c r="N14" s="22"/>
      <c r="O14" s="22"/>
    </row>
    <row r="15" spans="1:15" x14ac:dyDescent="0.25">
      <c r="A15" s="2">
        <v>10012</v>
      </c>
      <c r="B15" s="4" t="s">
        <v>12</v>
      </c>
      <c r="C15" s="4" t="s">
        <v>166</v>
      </c>
      <c r="D15" s="6">
        <v>127848.3</v>
      </c>
      <c r="E15" s="6">
        <v>55456.242349538727</v>
      </c>
      <c r="F15" s="6">
        <v>121455.88499999999</v>
      </c>
      <c r="G15" s="6">
        <v>79102.625000000029</v>
      </c>
      <c r="H15" s="6">
        <v>8398.6997030000002</v>
      </c>
      <c r="I15" s="6">
        <v>357.96</v>
      </c>
      <c r="J15" s="15"/>
      <c r="L15" s="21"/>
      <c r="M15" s="21"/>
      <c r="N15" s="22"/>
      <c r="O15" s="22"/>
    </row>
    <row r="16" spans="1:15" x14ac:dyDescent="0.25">
      <c r="A16" s="2">
        <v>10013</v>
      </c>
      <c r="B16" s="4" t="s">
        <v>13</v>
      </c>
      <c r="C16" s="4" t="s">
        <v>165</v>
      </c>
      <c r="D16" s="6">
        <v>23999.7</v>
      </c>
      <c r="E16" s="6">
        <v>10410.253241663944</v>
      </c>
      <c r="F16" s="6">
        <v>25199.684999999998</v>
      </c>
      <c r="G16" s="6">
        <v>4983.2555000000002</v>
      </c>
      <c r="H16" s="6">
        <v>656.27767300000005</v>
      </c>
      <c r="I16" s="6">
        <v>22.55</v>
      </c>
      <c r="J16" s="15"/>
      <c r="L16" s="21"/>
      <c r="M16" s="21"/>
      <c r="N16" s="22"/>
      <c r="O16" s="22"/>
    </row>
    <row r="17" spans="1:15" x14ac:dyDescent="0.25">
      <c r="A17" s="2">
        <v>10014</v>
      </c>
      <c r="B17" s="4" t="s">
        <v>14</v>
      </c>
      <c r="C17" s="4" t="s">
        <v>166</v>
      </c>
      <c r="D17" s="6">
        <v>19002.100000000002</v>
      </c>
      <c r="E17" s="6">
        <v>8242.4644109477395</v>
      </c>
      <c r="F17" s="6">
        <v>19952.204999999998</v>
      </c>
      <c r="G17" s="6">
        <v>1437.8700000000003</v>
      </c>
      <c r="H17" s="6">
        <v>464.95887799999997</v>
      </c>
      <c r="I17" s="6">
        <v>6.51</v>
      </c>
      <c r="J17" s="15"/>
      <c r="L17" s="21"/>
      <c r="M17" s="21"/>
      <c r="N17" s="22"/>
      <c r="O17" s="22"/>
    </row>
    <row r="18" spans="1:15" x14ac:dyDescent="0.25">
      <c r="A18" s="2">
        <v>10015</v>
      </c>
      <c r="B18" s="4" t="s">
        <v>15</v>
      </c>
      <c r="C18" s="4" t="s">
        <v>165</v>
      </c>
      <c r="D18" s="6">
        <v>23930.100000000002</v>
      </c>
      <c r="E18" s="6">
        <v>10380.063129886723</v>
      </c>
      <c r="F18" s="6">
        <v>25126.605</v>
      </c>
      <c r="G18" s="6">
        <v>1787.3440000000001</v>
      </c>
      <c r="H18" s="6">
        <v>197.76873200000003</v>
      </c>
      <c r="I18" s="6">
        <v>8.09</v>
      </c>
      <c r="J18" s="15"/>
      <c r="L18" s="21"/>
      <c r="M18" s="21"/>
      <c r="N18" s="22"/>
      <c r="O18" s="22"/>
    </row>
    <row r="19" spans="1:15" x14ac:dyDescent="0.25">
      <c r="A19" s="2">
        <v>10016</v>
      </c>
      <c r="B19" s="4" t="s">
        <v>16</v>
      </c>
      <c r="C19" s="4" t="s">
        <v>164</v>
      </c>
      <c r="D19" s="6">
        <v>20809.5</v>
      </c>
      <c r="E19" s="6">
        <v>9026.4530320131435</v>
      </c>
      <c r="F19" s="6">
        <v>21849.974999999999</v>
      </c>
      <c r="G19" s="6">
        <v>1000.1425000000002</v>
      </c>
      <c r="H19" s="6">
        <v>484.63800100000003</v>
      </c>
      <c r="I19" s="6">
        <v>4.53</v>
      </c>
      <c r="J19" s="15"/>
      <c r="L19" s="21"/>
      <c r="M19" s="21"/>
      <c r="N19" s="22"/>
      <c r="O19" s="22"/>
    </row>
    <row r="20" spans="1:15" x14ac:dyDescent="0.25">
      <c r="A20" s="2">
        <v>10017</v>
      </c>
      <c r="B20" s="4" t="s">
        <v>17</v>
      </c>
      <c r="C20" s="4" t="s">
        <v>165</v>
      </c>
      <c r="D20" s="6">
        <v>203957.5</v>
      </c>
      <c r="E20" s="6">
        <v>88469.823603489785</v>
      </c>
      <c r="F20" s="6">
        <v>193759.625</v>
      </c>
      <c r="G20" s="6">
        <v>99553.638499999972</v>
      </c>
      <c r="H20" s="6">
        <v>9008.7312680000014</v>
      </c>
      <c r="I20" s="6">
        <v>450.51</v>
      </c>
      <c r="J20" s="15"/>
      <c r="L20" s="21"/>
      <c r="M20" s="21"/>
      <c r="N20" s="22"/>
      <c r="O20" s="22"/>
    </row>
    <row r="21" spans="1:15" x14ac:dyDescent="0.25">
      <c r="A21" s="2">
        <v>10020</v>
      </c>
      <c r="B21" s="4" t="s">
        <v>18</v>
      </c>
      <c r="C21" s="4" t="s">
        <v>165</v>
      </c>
      <c r="D21" s="6">
        <v>20371.300000000003</v>
      </c>
      <c r="E21" s="6">
        <v>8836.3767822893096</v>
      </c>
      <c r="F21" s="6">
        <v>21389.864999999998</v>
      </c>
      <c r="G21" s="6">
        <v>3195.4195</v>
      </c>
      <c r="H21" s="6">
        <v>415.07017400000007</v>
      </c>
      <c r="I21" s="6">
        <v>14.46</v>
      </c>
      <c r="J21" s="15"/>
      <c r="L21" s="21"/>
      <c r="M21" s="21"/>
      <c r="N21" s="22"/>
      <c r="O21" s="22"/>
    </row>
    <row r="22" spans="1:15" x14ac:dyDescent="0.25">
      <c r="A22" s="2">
        <v>10021</v>
      </c>
      <c r="B22" s="4" t="s">
        <v>19</v>
      </c>
      <c r="C22" s="4" t="s">
        <v>164</v>
      </c>
      <c r="D22" s="6">
        <v>138289.20000000001</v>
      </c>
      <c r="E22" s="6">
        <v>59985.149505498557</v>
      </c>
      <c r="F22" s="6">
        <v>131374.74</v>
      </c>
      <c r="G22" s="6">
        <v>49932.604000000007</v>
      </c>
      <c r="H22" s="6">
        <v>6502.2091940000009</v>
      </c>
      <c r="I22" s="6">
        <v>225.96</v>
      </c>
      <c r="J22" s="15"/>
      <c r="L22" s="21"/>
      <c r="M22" s="21"/>
      <c r="N22" s="22"/>
      <c r="O22" s="22"/>
    </row>
    <row r="23" spans="1:15" x14ac:dyDescent="0.25">
      <c r="A23" s="2">
        <v>10022</v>
      </c>
      <c r="B23" s="4" t="s">
        <v>20</v>
      </c>
      <c r="C23" s="4" t="s">
        <v>165</v>
      </c>
      <c r="D23" s="6">
        <v>137338.70000000001</v>
      </c>
      <c r="E23" s="6">
        <v>59572.854947391505</v>
      </c>
      <c r="F23" s="6">
        <v>130471.765</v>
      </c>
      <c r="G23" s="6">
        <v>111826.764</v>
      </c>
      <c r="H23" s="6">
        <v>8603.5204930000036</v>
      </c>
      <c r="I23" s="6">
        <v>506.05</v>
      </c>
      <c r="J23" s="15"/>
      <c r="L23" s="21"/>
      <c r="M23" s="21"/>
      <c r="N23" s="22"/>
      <c r="O23" s="22"/>
    </row>
    <row r="24" spans="1:15" x14ac:dyDescent="0.25">
      <c r="A24" s="2">
        <v>10023</v>
      </c>
      <c r="B24" s="4" t="s">
        <v>21</v>
      </c>
      <c r="C24" s="4" t="s">
        <v>164</v>
      </c>
      <c r="D24" s="6">
        <v>44686.9</v>
      </c>
      <c r="E24" s="6">
        <v>19383.656695080044</v>
      </c>
      <c r="F24" s="6">
        <v>42452.555</v>
      </c>
      <c r="G24" s="6">
        <v>6053.5205000000005</v>
      </c>
      <c r="H24" s="6">
        <v>470.22197600000004</v>
      </c>
      <c r="I24" s="6">
        <v>27.39</v>
      </c>
      <c r="J24" s="15"/>
      <c r="L24" s="21"/>
      <c r="M24" s="21"/>
      <c r="N24" s="22"/>
      <c r="O24" s="22"/>
    </row>
    <row r="25" spans="1:15" x14ac:dyDescent="0.25">
      <c r="A25" s="2">
        <v>10025</v>
      </c>
      <c r="B25" s="4" t="s">
        <v>22</v>
      </c>
      <c r="C25" s="4" t="s">
        <v>166</v>
      </c>
      <c r="D25" s="6">
        <v>115132</v>
      </c>
      <c r="E25" s="6">
        <v>49940.344096770095</v>
      </c>
      <c r="F25" s="6">
        <v>109375.4</v>
      </c>
      <c r="G25" s="6">
        <v>70982.038000000015</v>
      </c>
      <c r="H25" s="6">
        <v>6514.7901880000009</v>
      </c>
      <c r="I25" s="6">
        <v>321.20999999999998</v>
      </c>
      <c r="J25" s="15"/>
      <c r="L25" s="21"/>
      <c r="M25" s="21"/>
      <c r="N25" s="22"/>
      <c r="O25" s="22"/>
    </row>
    <row r="26" spans="1:15" x14ac:dyDescent="0.25">
      <c r="A26" s="2">
        <v>10026</v>
      </c>
      <c r="B26" s="4" t="s">
        <v>23</v>
      </c>
      <c r="C26" s="4" t="s">
        <v>165</v>
      </c>
      <c r="D26" s="6">
        <v>66124.7</v>
      </c>
      <c r="E26" s="6">
        <v>28682.64488843843</v>
      </c>
      <c r="F26" s="6">
        <v>69430.934999999998</v>
      </c>
      <c r="G26" s="6">
        <v>17562.136500000004</v>
      </c>
      <c r="H26" s="6">
        <v>2544.1782750000002</v>
      </c>
      <c r="I26" s="6">
        <v>79.47</v>
      </c>
      <c r="J26" s="15"/>
      <c r="L26" s="21"/>
      <c r="M26" s="21"/>
      <c r="N26" s="22"/>
      <c r="O26" s="22"/>
    </row>
    <row r="27" spans="1:15" x14ac:dyDescent="0.25">
      <c r="A27" s="2">
        <v>10027</v>
      </c>
      <c r="B27" s="4" t="s">
        <v>24</v>
      </c>
      <c r="C27" s="4" t="s">
        <v>164</v>
      </c>
      <c r="D27" s="6">
        <v>16651.600000000002</v>
      </c>
      <c r="E27" s="6">
        <v>7222.8974895057581</v>
      </c>
      <c r="F27" s="6">
        <v>17484.18</v>
      </c>
      <c r="G27" s="6">
        <v>1606.5320000000002</v>
      </c>
      <c r="H27" s="6">
        <v>243.96076600000004</v>
      </c>
      <c r="I27" s="6">
        <v>7.27</v>
      </c>
      <c r="J27" s="15"/>
      <c r="L27" s="21"/>
      <c r="M27" s="21"/>
      <c r="N27" s="22"/>
      <c r="O27" s="22"/>
    </row>
    <row r="28" spans="1:15" x14ac:dyDescent="0.25">
      <c r="A28" s="2">
        <v>10028</v>
      </c>
      <c r="B28" s="4" t="s">
        <v>25</v>
      </c>
      <c r="C28" s="4" t="s">
        <v>165</v>
      </c>
      <c r="D28" s="6">
        <v>170056.30000000002</v>
      </c>
      <c r="E28" s="6">
        <v>73764.636572139498</v>
      </c>
      <c r="F28" s="6">
        <v>161553.48500000002</v>
      </c>
      <c r="G28" s="6">
        <v>116212.92000000001</v>
      </c>
      <c r="H28" s="6">
        <v>10716.586434000001</v>
      </c>
      <c r="I28" s="6">
        <v>525.89</v>
      </c>
      <c r="J28" s="15"/>
      <c r="L28" s="21"/>
      <c r="M28" s="21"/>
      <c r="N28" s="22"/>
      <c r="O28" s="22"/>
    </row>
    <row r="29" spans="1:15" x14ac:dyDescent="0.25">
      <c r="A29" s="2">
        <v>10029</v>
      </c>
      <c r="B29" s="4" t="s">
        <v>26</v>
      </c>
      <c r="C29" s="4" t="s">
        <v>166</v>
      </c>
      <c r="D29" s="6">
        <v>82122.100000000006</v>
      </c>
      <c r="E29" s="6">
        <v>35621.772677877248</v>
      </c>
      <c r="F29" s="6">
        <v>78015.994999999995</v>
      </c>
      <c r="G29" s="6">
        <v>67797.632000000012</v>
      </c>
      <c r="H29" s="6">
        <v>6878.1763350000019</v>
      </c>
      <c r="I29" s="6">
        <v>306.8</v>
      </c>
      <c r="J29" s="15"/>
      <c r="L29" s="21"/>
      <c r="M29" s="21"/>
      <c r="N29" s="22"/>
      <c r="O29" s="22"/>
    </row>
    <row r="30" spans="1:15" x14ac:dyDescent="0.25">
      <c r="A30" s="2">
        <v>10030</v>
      </c>
      <c r="B30" s="4" t="s">
        <v>27</v>
      </c>
      <c r="C30" s="4" t="s">
        <v>166</v>
      </c>
      <c r="D30" s="6">
        <v>209902.80000000002</v>
      </c>
      <c r="E30" s="6">
        <v>91048.692447586378</v>
      </c>
      <c r="F30" s="6">
        <v>199407.66</v>
      </c>
      <c r="G30" s="6">
        <v>145770.2145</v>
      </c>
      <c r="H30" s="6">
        <v>13603.420285000004</v>
      </c>
      <c r="I30" s="6">
        <v>659.65</v>
      </c>
      <c r="J30" s="15"/>
      <c r="L30" s="21"/>
      <c r="M30" s="21"/>
      <c r="N30" s="22"/>
      <c r="O30" s="22"/>
    </row>
    <row r="31" spans="1:15" x14ac:dyDescent="0.25">
      <c r="A31" s="2">
        <v>10031</v>
      </c>
      <c r="B31" s="4" t="s">
        <v>28</v>
      </c>
      <c r="C31" s="4" t="s">
        <v>165</v>
      </c>
      <c r="D31" s="6">
        <v>105930</v>
      </c>
      <c r="E31" s="6">
        <v>45948.829605764302</v>
      </c>
      <c r="F31" s="6">
        <v>100633.5</v>
      </c>
      <c r="G31" s="6">
        <v>94823.511000000028</v>
      </c>
      <c r="H31" s="6">
        <v>8167.0629060000001</v>
      </c>
      <c r="I31" s="6">
        <v>429.1</v>
      </c>
      <c r="J31" s="15"/>
      <c r="L31" s="21"/>
      <c r="M31" s="21"/>
      <c r="N31" s="22"/>
      <c r="O31" s="22"/>
    </row>
    <row r="32" spans="1:15" x14ac:dyDescent="0.25">
      <c r="A32" s="2">
        <v>10032</v>
      </c>
      <c r="B32" s="4" t="s">
        <v>29</v>
      </c>
      <c r="C32" s="4" t="s">
        <v>163</v>
      </c>
      <c r="D32" s="6">
        <v>52071.100000000006</v>
      </c>
      <c r="E32" s="6">
        <v>22586.671398892799</v>
      </c>
      <c r="F32" s="6">
        <v>54674.654999999999</v>
      </c>
      <c r="G32" s="6">
        <v>6453.4405000000006</v>
      </c>
      <c r="H32" s="6">
        <v>1381.0468483999998</v>
      </c>
      <c r="I32" s="6">
        <v>29.2</v>
      </c>
      <c r="J32" s="15"/>
      <c r="L32" s="21"/>
      <c r="M32" s="21"/>
      <c r="N32" s="22"/>
      <c r="O32" s="22"/>
    </row>
    <row r="33" spans="1:15" x14ac:dyDescent="0.25">
      <c r="A33" s="2">
        <v>10033</v>
      </c>
      <c r="B33" s="4" t="s">
        <v>30</v>
      </c>
      <c r="C33" s="4" t="s">
        <v>166</v>
      </c>
      <c r="D33" s="6">
        <v>103624.70000000001</v>
      </c>
      <c r="E33" s="6">
        <v>44948.868906338568</v>
      </c>
      <c r="F33" s="6">
        <v>98443.464999999997</v>
      </c>
      <c r="G33" s="6">
        <v>80939.645499999984</v>
      </c>
      <c r="H33" s="6">
        <v>7601.2741512000011</v>
      </c>
      <c r="I33" s="6">
        <v>366.27</v>
      </c>
      <c r="J33" s="15"/>
      <c r="L33" s="21"/>
      <c r="M33" s="21"/>
      <c r="N33" s="22"/>
      <c r="O33" s="22"/>
    </row>
    <row r="34" spans="1:15" x14ac:dyDescent="0.25">
      <c r="A34" s="2">
        <v>10034</v>
      </c>
      <c r="B34" s="4" t="s">
        <v>31</v>
      </c>
      <c r="C34" s="4" t="s">
        <v>164</v>
      </c>
      <c r="D34" s="6">
        <v>53820.9</v>
      </c>
      <c r="E34" s="6">
        <v>23345.675099866705</v>
      </c>
      <c r="F34" s="6">
        <v>51129.855000000003</v>
      </c>
      <c r="G34" s="6">
        <v>7209.2584999999999</v>
      </c>
      <c r="H34" s="6">
        <v>1184.409218</v>
      </c>
      <c r="I34" s="6">
        <v>32.619999999999997</v>
      </c>
      <c r="J34" s="15"/>
      <c r="L34" s="21"/>
      <c r="M34" s="21"/>
      <c r="N34" s="22"/>
      <c r="O34" s="22"/>
    </row>
    <row r="35" spans="1:15" x14ac:dyDescent="0.25">
      <c r="A35" s="2">
        <v>10035</v>
      </c>
      <c r="B35" s="4" t="s">
        <v>32</v>
      </c>
      <c r="C35" s="4" t="s">
        <v>164</v>
      </c>
      <c r="D35" s="6">
        <v>155348.20000000001</v>
      </c>
      <c r="E35" s="6">
        <v>67384.763252734774</v>
      </c>
      <c r="F35" s="6">
        <v>147580.79</v>
      </c>
      <c r="G35" s="6">
        <v>91152.769500000039</v>
      </c>
      <c r="H35" s="6">
        <v>9029.1090910000021</v>
      </c>
      <c r="I35" s="6">
        <v>412.49</v>
      </c>
      <c r="J35" s="15"/>
      <c r="L35" s="21"/>
      <c r="M35" s="21"/>
      <c r="N35" s="22"/>
      <c r="O35" s="22"/>
    </row>
    <row r="36" spans="1:15" x14ac:dyDescent="0.25">
      <c r="A36" s="2">
        <v>10036</v>
      </c>
      <c r="B36" s="4" t="s">
        <v>33</v>
      </c>
      <c r="C36" s="4" t="s">
        <v>165</v>
      </c>
      <c r="D36" s="6">
        <v>29814</v>
      </c>
      <c r="E36" s="6">
        <v>12932.298743191323</v>
      </c>
      <c r="F36" s="6">
        <v>31304.699999999997</v>
      </c>
      <c r="G36" s="6">
        <v>2403.335</v>
      </c>
      <c r="H36" s="6">
        <v>581.19552099999999</v>
      </c>
      <c r="I36" s="6">
        <v>10.88</v>
      </c>
      <c r="J36" s="15"/>
      <c r="L36" s="21"/>
      <c r="M36" s="21"/>
      <c r="N36" s="22"/>
      <c r="O36" s="22"/>
    </row>
    <row r="37" spans="1:15" x14ac:dyDescent="0.25">
      <c r="A37" s="2">
        <v>10037</v>
      </c>
      <c r="B37" s="4" t="s">
        <v>34</v>
      </c>
      <c r="C37" s="4" t="s">
        <v>163</v>
      </c>
      <c r="D37" s="6">
        <v>21131.9</v>
      </c>
      <c r="E37" s="6">
        <v>9166.2991819697036</v>
      </c>
      <c r="F37" s="6">
        <v>22188.494999999999</v>
      </c>
      <c r="G37" s="6">
        <v>5117.7145</v>
      </c>
      <c r="H37" s="6">
        <v>879.3138166</v>
      </c>
      <c r="I37" s="6">
        <v>23.16</v>
      </c>
      <c r="J37" s="15"/>
      <c r="L37" s="21"/>
      <c r="M37" s="21"/>
      <c r="N37" s="22"/>
      <c r="O37" s="22"/>
    </row>
    <row r="38" spans="1:15" x14ac:dyDescent="0.25">
      <c r="A38" s="2">
        <v>10038</v>
      </c>
      <c r="B38" s="4" t="s">
        <v>35</v>
      </c>
      <c r="C38" s="4" t="s">
        <v>166</v>
      </c>
      <c r="D38" s="6">
        <v>211283.90000000002</v>
      </c>
      <c r="E38" s="6">
        <v>91647.766634016283</v>
      </c>
      <c r="F38" s="6">
        <v>200719.70500000002</v>
      </c>
      <c r="G38" s="6">
        <v>104784.47099999999</v>
      </c>
      <c r="H38" s="6">
        <v>8801.4916229999999</v>
      </c>
      <c r="I38" s="6">
        <v>474.18</v>
      </c>
      <c r="J38" s="15"/>
      <c r="L38" s="21"/>
      <c r="M38" s="21"/>
      <c r="N38" s="22"/>
      <c r="O38" s="22"/>
    </row>
    <row r="39" spans="1:15" x14ac:dyDescent="0.25">
      <c r="A39" s="2">
        <v>10039</v>
      </c>
      <c r="B39" s="4" t="s">
        <v>36</v>
      </c>
      <c r="C39" s="4" t="s">
        <v>163</v>
      </c>
      <c r="D39" s="6">
        <v>13084.300000000001</v>
      </c>
      <c r="E39" s="6">
        <v>5675.5241311309537</v>
      </c>
      <c r="F39" s="6">
        <v>13738.514999999999</v>
      </c>
      <c r="G39" s="6">
        <v>1822.5475000000001</v>
      </c>
      <c r="H39" s="6">
        <v>161.49081200000001</v>
      </c>
      <c r="I39" s="6">
        <v>8.25</v>
      </c>
      <c r="J39" s="15"/>
      <c r="L39" s="21"/>
      <c r="M39" s="21"/>
      <c r="N39" s="22"/>
      <c r="O39" s="22"/>
    </row>
    <row r="40" spans="1:15" x14ac:dyDescent="0.25">
      <c r="A40" s="2">
        <v>10040</v>
      </c>
      <c r="B40" s="4" t="s">
        <v>37</v>
      </c>
      <c r="C40" s="4" t="s">
        <v>165</v>
      </c>
      <c r="D40" s="6">
        <v>77429.8</v>
      </c>
      <c r="E40" s="6">
        <v>33586.412598965442</v>
      </c>
      <c r="F40" s="6">
        <v>73558.31</v>
      </c>
      <c r="G40" s="6">
        <v>69345.91</v>
      </c>
      <c r="H40" s="6">
        <v>6968.6979710000014</v>
      </c>
      <c r="I40" s="6">
        <v>313.81</v>
      </c>
      <c r="J40" s="15"/>
      <c r="L40" s="21"/>
      <c r="M40" s="21"/>
      <c r="N40" s="22"/>
      <c r="O40" s="22"/>
    </row>
    <row r="41" spans="1:15" x14ac:dyDescent="0.25">
      <c r="A41" s="2">
        <v>10041</v>
      </c>
      <c r="B41" s="4" t="s">
        <v>38</v>
      </c>
      <c r="C41" s="4" t="s">
        <v>166</v>
      </c>
      <c r="D41" s="6">
        <v>189974.30000000002</v>
      </c>
      <c r="E41" s="6">
        <v>82404.387238500422</v>
      </c>
      <c r="F41" s="6">
        <v>180475.58499999999</v>
      </c>
      <c r="G41" s="6">
        <v>132080.02649999998</v>
      </c>
      <c r="H41" s="6">
        <v>10568.756192000001</v>
      </c>
      <c r="I41" s="6">
        <v>597.70000000000005</v>
      </c>
      <c r="J41" s="15"/>
      <c r="L41" s="21"/>
      <c r="M41" s="21"/>
      <c r="N41" s="22"/>
      <c r="O41" s="22"/>
    </row>
    <row r="42" spans="1:15" x14ac:dyDescent="0.25">
      <c r="A42" s="2">
        <v>10042</v>
      </c>
      <c r="B42" s="4" t="s">
        <v>39</v>
      </c>
      <c r="C42" s="4" t="s">
        <v>163</v>
      </c>
      <c r="D42" s="6">
        <v>70805.7</v>
      </c>
      <c r="E42" s="6">
        <v>30713.103411846176</v>
      </c>
      <c r="F42" s="6">
        <v>67265.414999999994</v>
      </c>
      <c r="G42" s="6">
        <v>73236.287499999991</v>
      </c>
      <c r="H42" s="6">
        <v>6869.3844710000003</v>
      </c>
      <c r="I42" s="6">
        <v>331.41</v>
      </c>
      <c r="J42" s="15"/>
      <c r="L42" s="21"/>
      <c r="M42" s="21"/>
      <c r="N42" s="22"/>
      <c r="O42" s="22"/>
    </row>
    <row r="43" spans="1:15" x14ac:dyDescent="0.25">
      <c r="A43" s="2">
        <v>10043</v>
      </c>
      <c r="B43" s="4" t="s">
        <v>40</v>
      </c>
      <c r="C43" s="4" t="s">
        <v>166</v>
      </c>
      <c r="D43" s="6">
        <v>71107.3</v>
      </c>
      <c r="E43" s="6">
        <v>30843.92722954748</v>
      </c>
      <c r="F43" s="6">
        <v>67551.934999999998</v>
      </c>
      <c r="G43" s="6">
        <v>55448.269</v>
      </c>
      <c r="H43" s="6">
        <v>4467.0735489999997</v>
      </c>
      <c r="I43" s="6">
        <v>250.92</v>
      </c>
      <c r="J43" s="15"/>
      <c r="L43" s="21"/>
      <c r="M43" s="21"/>
      <c r="N43" s="22"/>
      <c r="O43" s="22"/>
    </row>
    <row r="44" spans="1:15" x14ac:dyDescent="0.25">
      <c r="A44" s="2">
        <v>10044</v>
      </c>
      <c r="B44" s="4" t="s">
        <v>41</v>
      </c>
      <c r="C44" s="4" t="s">
        <v>162</v>
      </c>
      <c r="D44" s="6">
        <v>39471.800000000003</v>
      </c>
      <c r="E44" s="6">
        <v>17121.523765060017</v>
      </c>
      <c r="F44" s="6">
        <v>0</v>
      </c>
      <c r="G44" s="6">
        <v>8841.6010000000006</v>
      </c>
      <c r="H44" s="6">
        <v>1652.0266349999999</v>
      </c>
      <c r="I44" s="6">
        <v>40.01</v>
      </c>
      <c r="J44" s="15"/>
      <c r="L44" s="21"/>
      <c r="M44" s="21"/>
      <c r="N44" s="22"/>
      <c r="O44" s="22"/>
    </row>
    <row r="45" spans="1:15" x14ac:dyDescent="0.25">
      <c r="A45" s="2">
        <v>10045</v>
      </c>
      <c r="B45" s="4" t="s">
        <v>42</v>
      </c>
      <c r="C45" s="4" t="s">
        <v>162</v>
      </c>
      <c r="D45" s="6">
        <v>97304.200000000012</v>
      </c>
      <c r="E45" s="6">
        <v>42207.251068868231</v>
      </c>
      <c r="F45" s="6">
        <v>0</v>
      </c>
      <c r="G45" s="6">
        <v>70067.515499999994</v>
      </c>
      <c r="H45" s="6">
        <v>7774.2395182000018</v>
      </c>
      <c r="I45" s="6">
        <v>317.07</v>
      </c>
      <c r="J45" s="15"/>
      <c r="L45" s="21"/>
      <c r="M45" s="21"/>
      <c r="N45" s="22"/>
      <c r="O45" s="22"/>
    </row>
    <row r="46" spans="1:15" x14ac:dyDescent="0.25">
      <c r="A46" s="2">
        <v>10046</v>
      </c>
      <c r="B46" s="4" t="s">
        <v>43</v>
      </c>
      <c r="C46" s="4" t="s">
        <v>167</v>
      </c>
      <c r="D46" s="6">
        <v>51762.8</v>
      </c>
      <c r="E46" s="6">
        <v>22452.941349166966</v>
      </c>
      <c r="F46" s="6">
        <v>0</v>
      </c>
      <c r="G46" s="6">
        <v>35479.010999999999</v>
      </c>
      <c r="H46" s="6">
        <v>3385.3189118</v>
      </c>
      <c r="I46" s="6">
        <v>160.55000000000001</v>
      </c>
      <c r="J46" s="15"/>
      <c r="L46" s="21"/>
      <c r="M46" s="21"/>
      <c r="N46" s="22"/>
      <c r="O46" s="22"/>
    </row>
    <row r="47" spans="1:15" x14ac:dyDescent="0.25">
      <c r="A47" s="2">
        <v>10047</v>
      </c>
      <c r="B47" s="4" t="s">
        <v>44</v>
      </c>
      <c r="C47" s="4" t="s">
        <v>167</v>
      </c>
      <c r="D47" s="6">
        <v>82002.700000000012</v>
      </c>
      <c r="E47" s="6">
        <v>35569.981020604253</v>
      </c>
      <c r="F47" s="6">
        <v>0</v>
      </c>
      <c r="G47" s="6">
        <v>83867.733500000002</v>
      </c>
      <c r="H47" s="6">
        <v>6619.4059700000007</v>
      </c>
      <c r="I47" s="6">
        <v>379.52</v>
      </c>
      <c r="J47" s="15"/>
      <c r="L47" s="21"/>
      <c r="M47" s="21"/>
      <c r="N47" s="22"/>
      <c r="O47" s="22"/>
    </row>
    <row r="48" spans="1:15" x14ac:dyDescent="0.25">
      <c r="A48" s="2">
        <v>10048</v>
      </c>
      <c r="B48" s="4" t="s">
        <v>45</v>
      </c>
      <c r="C48" s="4" t="s">
        <v>167</v>
      </c>
      <c r="D48" s="6">
        <v>33173.700000000004</v>
      </c>
      <c r="E48" s="6">
        <v>14389.622285403035</v>
      </c>
      <c r="F48" s="6">
        <v>0</v>
      </c>
      <c r="G48" s="6">
        <v>4981.9435000000003</v>
      </c>
      <c r="H48" s="6">
        <v>1158.8964565199999</v>
      </c>
      <c r="I48" s="6">
        <v>22.54</v>
      </c>
      <c r="J48" s="15"/>
      <c r="L48" s="21"/>
      <c r="M48" s="21"/>
      <c r="N48" s="22"/>
      <c r="O48" s="22"/>
    </row>
    <row r="49" spans="1:15" x14ac:dyDescent="0.25">
      <c r="A49" s="2">
        <v>10049</v>
      </c>
      <c r="B49" s="4" t="s">
        <v>46</v>
      </c>
      <c r="C49" s="4" t="s">
        <v>167</v>
      </c>
      <c r="D49" s="6">
        <v>73375.7</v>
      </c>
      <c r="E49" s="6">
        <v>31827.8819645396</v>
      </c>
      <c r="F49" s="6">
        <v>0</v>
      </c>
      <c r="G49" s="6">
        <v>16567.163500000002</v>
      </c>
      <c r="H49" s="6">
        <v>1445.6994900000002</v>
      </c>
      <c r="I49" s="6">
        <v>74.97</v>
      </c>
      <c r="J49" s="15"/>
      <c r="L49" s="21"/>
      <c r="M49" s="21"/>
      <c r="N49" s="22"/>
      <c r="O49" s="22"/>
    </row>
    <row r="50" spans="1:15" x14ac:dyDescent="0.25">
      <c r="A50" s="2">
        <v>10050</v>
      </c>
      <c r="B50" s="4" t="s">
        <v>47</v>
      </c>
      <c r="C50" s="4" t="s">
        <v>168</v>
      </c>
      <c r="D50" s="6">
        <v>45094.5</v>
      </c>
      <c r="E50" s="6">
        <v>19560.459706005273</v>
      </c>
      <c r="F50" s="6">
        <v>0</v>
      </c>
      <c r="G50" s="6">
        <v>7878.0190000000002</v>
      </c>
      <c r="H50" s="6">
        <v>922.03035963999992</v>
      </c>
      <c r="I50" s="6">
        <v>35.65</v>
      </c>
      <c r="J50" s="15"/>
      <c r="L50" s="21"/>
      <c r="M50" s="21"/>
      <c r="N50" s="22"/>
      <c r="O50" s="22"/>
    </row>
    <row r="51" spans="1:15" x14ac:dyDescent="0.25">
      <c r="A51" s="2">
        <v>10051</v>
      </c>
      <c r="B51" s="4" t="s">
        <v>48</v>
      </c>
      <c r="C51" s="4" t="s">
        <v>169</v>
      </c>
      <c r="D51" s="6">
        <v>25912.9</v>
      </c>
      <c r="E51" s="6">
        <v>11240.134302758519</v>
      </c>
      <c r="F51" s="6">
        <v>0</v>
      </c>
      <c r="G51" s="6">
        <v>3835.0040000000004</v>
      </c>
      <c r="H51" s="6">
        <v>308.17608500000006</v>
      </c>
      <c r="I51" s="6">
        <v>17.350000000000001</v>
      </c>
      <c r="J51" s="15"/>
      <c r="L51" s="21"/>
      <c r="M51" s="21"/>
      <c r="N51" s="22"/>
      <c r="O51" s="22"/>
    </row>
    <row r="52" spans="1:15" x14ac:dyDescent="0.25">
      <c r="A52" s="2">
        <v>10052</v>
      </c>
      <c r="B52" s="4" t="s">
        <v>49</v>
      </c>
      <c r="C52" s="4" t="s">
        <v>162</v>
      </c>
      <c r="D52" s="6">
        <v>85351.1</v>
      </c>
      <c r="E52" s="6">
        <v>37022.403007311899</v>
      </c>
      <c r="F52" s="6">
        <v>0</v>
      </c>
      <c r="G52" s="6">
        <v>41048.502</v>
      </c>
      <c r="H52" s="6">
        <v>4359.7735001999999</v>
      </c>
      <c r="I52" s="6">
        <v>185.76</v>
      </c>
      <c r="J52" s="15"/>
      <c r="L52" s="21"/>
      <c r="M52" s="21"/>
      <c r="N52" s="22"/>
      <c r="O52" s="22"/>
    </row>
    <row r="53" spans="1:15" x14ac:dyDescent="0.25">
      <c r="A53" s="2">
        <v>10053</v>
      </c>
      <c r="B53" s="4" t="s">
        <v>50</v>
      </c>
      <c r="C53" s="4" t="s">
        <v>164</v>
      </c>
      <c r="D53" s="6">
        <v>185830</v>
      </c>
      <c r="E53" s="6">
        <v>80606.730913236868</v>
      </c>
      <c r="F53" s="6">
        <v>176538.5</v>
      </c>
      <c r="G53" s="6">
        <v>114793.87900000002</v>
      </c>
      <c r="H53" s="6">
        <v>12273.369197999999</v>
      </c>
      <c r="I53" s="6">
        <v>519.47</v>
      </c>
      <c r="J53" s="15"/>
      <c r="L53" s="21"/>
      <c r="M53" s="21"/>
      <c r="N53" s="22"/>
      <c r="O53" s="22"/>
    </row>
    <row r="54" spans="1:15" x14ac:dyDescent="0.25">
      <c r="A54" s="2">
        <v>10055</v>
      </c>
      <c r="B54" s="4" t="s">
        <v>51</v>
      </c>
      <c r="C54" s="4" t="s">
        <v>170</v>
      </c>
      <c r="D54" s="6">
        <v>11817.1</v>
      </c>
      <c r="E54" s="6">
        <v>5125.8558891180719</v>
      </c>
      <c r="F54" s="6">
        <v>0</v>
      </c>
      <c r="G54" s="6">
        <v>1220.104</v>
      </c>
      <c r="H54" s="6">
        <v>135.47059400000003</v>
      </c>
      <c r="I54" s="6">
        <v>5.52</v>
      </c>
      <c r="J54" s="15"/>
      <c r="L54" s="21"/>
      <c r="M54" s="21"/>
      <c r="N54" s="22"/>
      <c r="O54" s="22"/>
    </row>
    <row r="55" spans="1:15" x14ac:dyDescent="0.25">
      <c r="A55" s="2">
        <v>10056</v>
      </c>
      <c r="B55" s="4" t="s">
        <v>52</v>
      </c>
      <c r="C55" s="4" t="s">
        <v>171</v>
      </c>
      <c r="D55" s="6">
        <v>5832.3</v>
      </c>
      <c r="E55" s="6">
        <v>2529.8532890559727</v>
      </c>
      <c r="F55" s="6">
        <v>0</v>
      </c>
      <c r="G55" s="6">
        <v>0</v>
      </c>
      <c r="H55" s="6">
        <v>0</v>
      </c>
      <c r="I55" s="6">
        <v>0</v>
      </c>
      <c r="J55" s="15"/>
      <c r="L55" s="21"/>
      <c r="M55" s="21"/>
      <c r="N55" s="22"/>
      <c r="O55" s="22"/>
    </row>
    <row r="56" spans="1:15" x14ac:dyDescent="0.25">
      <c r="A56" s="2">
        <v>10058</v>
      </c>
      <c r="B56" s="4" t="s">
        <v>53</v>
      </c>
      <c r="C56" s="4" t="s">
        <v>168</v>
      </c>
      <c r="D56" s="6">
        <v>20369.800000000003</v>
      </c>
      <c r="E56" s="6">
        <v>8835.7261333285933</v>
      </c>
      <c r="F56" s="6">
        <v>0</v>
      </c>
      <c r="G56" s="6">
        <v>14129.906500000003</v>
      </c>
      <c r="H56" s="6">
        <v>955.88721199999998</v>
      </c>
      <c r="I56" s="6">
        <v>63.94</v>
      </c>
      <c r="J56" s="15"/>
      <c r="L56" s="21"/>
      <c r="M56" s="21"/>
      <c r="N56" s="22"/>
      <c r="O56" s="22"/>
    </row>
    <row r="57" spans="1:15" x14ac:dyDescent="0.25">
      <c r="A57" s="2">
        <v>10060</v>
      </c>
      <c r="B57" s="4" t="s">
        <v>54</v>
      </c>
      <c r="C57" s="4" t="s">
        <v>168</v>
      </c>
      <c r="D57" s="6">
        <v>55610.9</v>
      </c>
      <c r="E57" s="6">
        <v>24122.116192987807</v>
      </c>
      <c r="F57" s="6">
        <v>0</v>
      </c>
      <c r="G57" s="6">
        <v>59515.805999999997</v>
      </c>
      <c r="H57" s="6">
        <v>6093.6068489999989</v>
      </c>
      <c r="I57" s="6">
        <v>269.32</v>
      </c>
      <c r="J57" s="15"/>
      <c r="L57" s="21"/>
      <c r="M57" s="21"/>
      <c r="N57" s="22"/>
      <c r="O57" s="22"/>
    </row>
    <row r="58" spans="1:15" x14ac:dyDescent="0.25">
      <c r="A58" s="2">
        <v>10061</v>
      </c>
      <c r="B58" s="4" t="s">
        <v>55</v>
      </c>
      <c r="C58" s="4" t="s">
        <v>169</v>
      </c>
      <c r="D58" s="6">
        <v>12235.2</v>
      </c>
      <c r="E58" s="6">
        <v>5307.2134427683141</v>
      </c>
      <c r="F58" s="6">
        <v>0</v>
      </c>
      <c r="G58" s="6">
        <v>2556.7620000000006</v>
      </c>
      <c r="H58" s="6">
        <v>534.00455526480005</v>
      </c>
      <c r="I58" s="6">
        <v>11.57</v>
      </c>
      <c r="J58" s="15"/>
      <c r="L58" s="21"/>
      <c r="M58" s="21"/>
      <c r="N58" s="22"/>
      <c r="O58" s="22"/>
    </row>
    <row r="59" spans="1:15" x14ac:dyDescent="0.25">
      <c r="A59" s="2">
        <v>10062</v>
      </c>
      <c r="B59" s="4" t="s">
        <v>56</v>
      </c>
      <c r="C59" s="4" t="s">
        <v>172</v>
      </c>
      <c r="D59" s="6">
        <v>212593.7</v>
      </c>
      <c r="E59" s="6">
        <v>92215.913306513496</v>
      </c>
      <c r="F59" s="6">
        <v>0</v>
      </c>
      <c r="G59" s="6">
        <v>94530.229500000016</v>
      </c>
      <c r="H59" s="6">
        <v>7233.2947400000012</v>
      </c>
      <c r="I59" s="6">
        <v>427.77</v>
      </c>
      <c r="J59" s="15"/>
      <c r="L59" s="21"/>
      <c r="M59" s="21"/>
      <c r="N59" s="22"/>
      <c r="O59" s="22"/>
    </row>
    <row r="60" spans="1:15" x14ac:dyDescent="0.25">
      <c r="A60" s="2">
        <v>10064</v>
      </c>
      <c r="B60" s="4" t="s">
        <v>57</v>
      </c>
      <c r="C60" s="4" t="s">
        <v>170</v>
      </c>
      <c r="D60" s="6">
        <v>65558.7</v>
      </c>
      <c r="E60" s="6">
        <v>28437.133347261588</v>
      </c>
      <c r="F60" s="6">
        <v>0</v>
      </c>
      <c r="G60" s="6">
        <v>33764.265500000001</v>
      </c>
      <c r="H60" s="6">
        <v>3881.8006039999996</v>
      </c>
      <c r="I60" s="6">
        <v>152.79</v>
      </c>
      <c r="J60" s="15"/>
      <c r="L60" s="21"/>
      <c r="M60" s="21"/>
      <c r="N60" s="22"/>
      <c r="O60" s="22"/>
    </row>
    <row r="61" spans="1:15" x14ac:dyDescent="0.25">
      <c r="A61" s="2">
        <v>10065</v>
      </c>
      <c r="B61" s="4" t="s">
        <v>58</v>
      </c>
      <c r="C61" s="4" t="s">
        <v>168</v>
      </c>
      <c r="D61" s="6">
        <v>54397.5</v>
      </c>
      <c r="E61" s="6">
        <v>23595.784560365937</v>
      </c>
      <c r="F61" s="6">
        <v>0</v>
      </c>
      <c r="G61" s="6">
        <v>42492.380000000005</v>
      </c>
      <c r="H61" s="6">
        <v>3719.3187140000005</v>
      </c>
      <c r="I61" s="6">
        <v>192.29</v>
      </c>
      <c r="J61" s="15"/>
      <c r="L61" s="21"/>
      <c r="M61" s="21"/>
      <c r="N61" s="22"/>
      <c r="O61" s="22"/>
    </row>
    <row r="62" spans="1:15" x14ac:dyDescent="0.25">
      <c r="A62" s="2">
        <v>10066</v>
      </c>
      <c r="B62" s="4" t="s">
        <v>59</v>
      </c>
      <c r="C62" s="4" t="s">
        <v>164</v>
      </c>
      <c r="D62" s="6">
        <v>53837.9</v>
      </c>
      <c r="E62" s="6">
        <v>23353.049121421489</v>
      </c>
      <c r="F62" s="6">
        <v>35828</v>
      </c>
      <c r="G62" s="6">
        <v>6055.7730000000001</v>
      </c>
      <c r="H62" s="6">
        <v>645.67244400000004</v>
      </c>
      <c r="I62" s="6">
        <v>27.4</v>
      </c>
      <c r="J62" s="15"/>
      <c r="L62" s="21"/>
      <c r="M62" s="21"/>
      <c r="N62" s="22"/>
      <c r="O62" s="22"/>
    </row>
    <row r="63" spans="1:15" x14ac:dyDescent="0.25">
      <c r="A63" s="2">
        <v>10069</v>
      </c>
      <c r="B63" s="4" t="s">
        <v>60</v>
      </c>
      <c r="C63" s="4" t="s">
        <v>162</v>
      </c>
      <c r="D63" s="6">
        <v>104910.6</v>
      </c>
      <c r="E63" s="6">
        <v>45506.648572061706</v>
      </c>
      <c r="F63" s="6">
        <v>0</v>
      </c>
      <c r="G63" s="6">
        <v>17833.974000000002</v>
      </c>
      <c r="H63" s="6">
        <v>2055.6539440000001</v>
      </c>
      <c r="I63" s="6">
        <v>80.7</v>
      </c>
      <c r="J63" s="15"/>
      <c r="L63" s="21"/>
      <c r="M63" s="21"/>
      <c r="N63" s="22"/>
      <c r="O63" s="22"/>
    </row>
    <row r="64" spans="1:15" x14ac:dyDescent="0.25">
      <c r="A64" s="2">
        <v>10070</v>
      </c>
      <c r="B64" s="4" t="s">
        <v>61</v>
      </c>
      <c r="C64" s="4" t="s">
        <v>172</v>
      </c>
      <c r="D64" s="6">
        <v>16900.900000000001</v>
      </c>
      <c r="E64" s="6">
        <v>7331.0353467767591</v>
      </c>
      <c r="F64" s="6">
        <v>0</v>
      </c>
      <c r="G64" s="6">
        <v>339.23150000000004</v>
      </c>
      <c r="H64" s="6">
        <v>124.39840000000002</v>
      </c>
      <c r="I64" s="6">
        <v>1.54</v>
      </c>
      <c r="J64" s="15"/>
      <c r="L64" s="21"/>
      <c r="M64" s="21"/>
      <c r="N64" s="22"/>
      <c r="O64" s="22"/>
    </row>
    <row r="65" spans="1:15" x14ac:dyDescent="0.25">
      <c r="A65" s="2">
        <v>10071</v>
      </c>
      <c r="B65" s="4" t="s">
        <v>62</v>
      </c>
      <c r="C65" s="4" t="s">
        <v>162</v>
      </c>
      <c r="D65" s="6">
        <v>42906.8</v>
      </c>
      <c r="E65" s="6">
        <v>18611.509885099669</v>
      </c>
      <c r="F65" s="6">
        <v>0</v>
      </c>
      <c r="G65" s="6">
        <v>2787.6220000000003</v>
      </c>
      <c r="H65" s="6">
        <v>329.63896000000005</v>
      </c>
      <c r="I65" s="6">
        <v>12.61</v>
      </c>
      <c r="J65" s="15"/>
      <c r="L65" s="21"/>
      <c r="M65" s="21"/>
      <c r="N65" s="22"/>
      <c r="O65" s="22"/>
    </row>
    <row r="66" spans="1:15" x14ac:dyDescent="0.25">
      <c r="A66" s="2">
        <v>10072</v>
      </c>
      <c r="B66" s="4" t="s">
        <v>63</v>
      </c>
      <c r="C66" s="4" t="s">
        <v>163</v>
      </c>
      <c r="D66" s="6">
        <v>23253.4</v>
      </c>
      <c r="E66" s="6">
        <v>10086.533695409042</v>
      </c>
      <c r="F66" s="6">
        <v>19776</v>
      </c>
      <c r="G66" s="6">
        <v>3746.7500000000005</v>
      </c>
      <c r="H66" s="6">
        <v>435.53104200000001</v>
      </c>
      <c r="I66" s="6">
        <v>16.96</v>
      </c>
      <c r="J66" s="15"/>
      <c r="L66" s="21"/>
      <c r="M66" s="21"/>
      <c r="N66" s="22"/>
      <c r="O66" s="22"/>
    </row>
    <row r="67" spans="1:15" x14ac:dyDescent="0.25">
      <c r="A67" s="2">
        <v>10073</v>
      </c>
      <c r="B67" s="4" t="s">
        <v>64</v>
      </c>
      <c r="C67" s="4" t="s">
        <v>172</v>
      </c>
      <c r="D67" s="6">
        <v>44244.100000000006</v>
      </c>
      <c r="E67" s="6">
        <v>19191.58512187668</v>
      </c>
      <c r="F67" s="6">
        <v>0</v>
      </c>
      <c r="G67" s="6">
        <v>30605.124999999993</v>
      </c>
      <c r="H67" s="6">
        <v>2810.0209549999995</v>
      </c>
      <c r="I67" s="6">
        <v>138.5</v>
      </c>
      <c r="J67" s="15"/>
      <c r="L67" s="21"/>
      <c r="M67" s="21"/>
      <c r="N67" s="22"/>
      <c r="O67" s="22"/>
    </row>
    <row r="68" spans="1:15" x14ac:dyDescent="0.25">
      <c r="A68" s="2">
        <v>10074</v>
      </c>
      <c r="B68" s="4" t="s">
        <v>65</v>
      </c>
      <c r="C68" s="4" t="s">
        <v>167</v>
      </c>
      <c r="D68" s="6">
        <v>13350.800000000001</v>
      </c>
      <c r="E68" s="6">
        <v>5791.1227631514976</v>
      </c>
      <c r="F68" s="6">
        <v>0</v>
      </c>
      <c r="G68" s="6">
        <v>538.19100000000003</v>
      </c>
      <c r="H68" s="6">
        <v>127.76176800000002</v>
      </c>
      <c r="I68" s="6">
        <v>2.44</v>
      </c>
      <c r="J68" s="15"/>
      <c r="L68" s="21"/>
      <c r="M68" s="21"/>
      <c r="N68" s="22"/>
      <c r="O68" s="22"/>
    </row>
    <row r="69" spans="1:15" x14ac:dyDescent="0.25">
      <c r="A69" s="2">
        <v>10075</v>
      </c>
      <c r="B69" s="4" t="s">
        <v>66</v>
      </c>
      <c r="C69" s="4" t="s">
        <v>168</v>
      </c>
      <c r="D69" s="6">
        <v>14814.400000000001</v>
      </c>
      <c r="E69" s="6">
        <v>6425.9826424207949</v>
      </c>
      <c r="F69" s="6">
        <v>0</v>
      </c>
      <c r="G69" s="6">
        <v>0</v>
      </c>
      <c r="H69" s="6">
        <v>39.641689360000008</v>
      </c>
      <c r="I69" s="6">
        <v>0</v>
      </c>
      <c r="J69" s="15"/>
      <c r="L69" s="21"/>
      <c r="M69" s="21"/>
      <c r="N69" s="22"/>
      <c r="O69" s="22"/>
    </row>
    <row r="70" spans="1:15" x14ac:dyDescent="0.25">
      <c r="A70" s="2">
        <v>10076</v>
      </c>
      <c r="B70" s="4" t="s">
        <v>67</v>
      </c>
      <c r="C70" s="4" t="s">
        <v>171</v>
      </c>
      <c r="D70" s="6">
        <v>9525.7000000000007</v>
      </c>
      <c r="E70" s="6">
        <v>4131.924536728302</v>
      </c>
      <c r="F70" s="6">
        <v>0</v>
      </c>
      <c r="G70" s="6">
        <v>1647.6619999999998</v>
      </c>
      <c r="H70" s="6">
        <v>137.45923500000004</v>
      </c>
      <c r="I70" s="6">
        <v>7.46</v>
      </c>
      <c r="J70" s="15"/>
      <c r="L70" s="21"/>
      <c r="M70" s="21"/>
      <c r="N70" s="22"/>
      <c r="O70" s="22"/>
    </row>
    <row r="71" spans="1:15" x14ac:dyDescent="0.25">
      <c r="A71" s="2">
        <v>10078</v>
      </c>
      <c r="B71" s="4" t="s">
        <v>68</v>
      </c>
      <c r="C71" s="4" t="s">
        <v>169</v>
      </c>
      <c r="D71" s="6">
        <v>25744.100000000002</v>
      </c>
      <c r="E71" s="6">
        <v>11166.914606379278</v>
      </c>
      <c r="F71" s="6">
        <v>0</v>
      </c>
      <c r="G71" s="6">
        <v>2441.431</v>
      </c>
      <c r="H71" s="6">
        <v>310.11200500000007</v>
      </c>
      <c r="I71" s="6">
        <v>11.05</v>
      </c>
      <c r="J71" s="15"/>
      <c r="L71" s="21"/>
      <c r="M71" s="21"/>
      <c r="N71" s="22"/>
      <c r="O71" s="22"/>
    </row>
    <row r="72" spans="1:15" x14ac:dyDescent="0.25">
      <c r="A72" s="2">
        <v>10079</v>
      </c>
      <c r="B72" s="4" t="s">
        <v>69</v>
      </c>
      <c r="C72" s="4" t="s">
        <v>163</v>
      </c>
      <c r="D72" s="6">
        <v>82826.8</v>
      </c>
      <c r="E72" s="6">
        <v>35927.447559621629</v>
      </c>
      <c r="F72" s="6">
        <v>78685.460000000006</v>
      </c>
      <c r="G72" s="6">
        <v>38409.031500000005</v>
      </c>
      <c r="H72" s="6">
        <v>3163.8916750000003</v>
      </c>
      <c r="I72" s="6">
        <v>173.81</v>
      </c>
      <c r="J72" s="15"/>
      <c r="L72" s="21"/>
      <c r="M72" s="21"/>
      <c r="N72" s="22"/>
      <c r="O72" s="22"/>
    </row>
    <row r="73" spans="1:15" x14ac:dyDescent="0.25">
      <c r="A73" s="2">
        <v>10080</v>
      </c>
      <c r="B73" s="4" t="s">
        <v>70</v>
      </c>
      <c r="C73" s="4" t="s">
        <v>162</v>
      </c>
      <c r="D73" s="6">
        <v>170659.30000000002</v>
      </c>
      <c r="E73" s="6">
        <v>74026.197454347333</v>
      </c>
      <c r="F73" s="6">
        <v>0</v>
      </c>
      <c r="G73" s="6">
        <v>71734.745999999999</v>
      </c>
      <c r="H73" s="6">
        <v>7574.7189140000037</v>
      </c>
      <c r="I73" s="6">
        <v>324.62</v>
      </c>
      <c r="J73" s="15"/>
      <c r="L73" s="21"/>
      <c r="M73" s="21"/>
      <c r="N73" s="22"/>
      <c r="O73" s="22"/>
    </row>
    <row r="74" spans="1:15" x14ac:dyDescent="0.25">
      <c r="A74" s="2">
        <v>10081</v>
      </c>
      <c r="B74" s="4" t="s">
        <v>71</v>
      </c>
      <c r="C74" s="4" t="s">
        <v>165</v>
      </c>
      <c r="D74" s="6">
        <v>157560.5</v>
      </c>
      <c r="E74" s="6">
        <v>68344.383716596116</v>
      </c>
      <c r="F74" s="6">
        <v>149682.47500000001</v>
      </c>
      <c r="G74" s="6">
        <v>73543.086500000019</v>
      </c>
      <c r="H74" s="6">
        <v>7058.7395000000015</v>
      </c>
      <c r="I74" s="6">
        <v>332.8</v>
      </c>
      <c r="J74" s="15"/>
      <c r="L74" s="21"/>
      <c r="M74" s="21"/>
      <c r="N74" s="22"/>
      <c r="O74" s="22"/>
    </row>
    <row r="75" spans="1:15" x14ac:dyDescent="0.25">
      <c r="A75" s="2">
        <v>10083</v>
      </c>
      <c r="B75" s="4" t="s">
        <v>72</v>
      </c>
      <c r="C75" s="4" t="s">
        <v>168</v>
      </c>
      <c r="D75" s="6">
        <v>11175</v>
      </c>
      <c r="E75" s="6">
        <v>4847.3347573342407</v>
      </c>
      <c r="F75" s="6">
        <v>0</v>
      </c>
      <c r="G75" s="6">
        <v>306.26900000000001</v>
      </c>
      <c r="H75" s="6">
        <v>78.614984000000021</v>
      </c>
      <c r="I75" s="6">
        <v>1.39</v>
      </c>
      <c r="J75" s="15"/>
      <c r="L75" s="21"/>
      <c r="M75" s="21"/>
      <c r="N75" s="22"/>
      <c r="O75" s="22"/>
    </row>
    <row r="76" spans="1:15" x14ac:dyDescent="0.25">
      <c r="A76" s="2">
        <v>10084</v>
      </c>
      <c r="B76" s="4" t="s">
        <v>73</v>
      </c>
      <c r="C76" s="4" t="s">
        <v>168</v>
      </c>
      <c r="D76" s="6">
        <v>46895.100000000006</v>
      </c>
      <c r="E76" s="6">
        <v>20341.498718448769</v>
      </c>
      <c r="F76" s="6">
        <v>0</v>
      </c>
      <c r="G76" s="6">
        <v>40779.356</v>
      </c>
      <c r="H76" s="6">
        <v>3648.5295070000011</v>
      </c>
      <c r="I76" s="6">
        <v>184.54</v>
      </c>
      <c r="J76" s="15"/>
      <c r="L76" s="21"/>
      <c r="M76" s="21"/>
      <c r="N76" s="22"/>
      <c r="O76" s="22"/>
    </row>
    <row r="77" spans="1:15" x14ac:dyDescent="0.25">
      <c r="A77" s="2">
        <v>10085</v>
      </c>
      <c r="B77" s="4" t="s">
        <v>74</v>
      </c>
      <c r="C77" s="4" t="s">
        <v>168</v>
      </c>
      <c r="D77" s="6">
        <v>39928.300000000003</v>
      </c>
      <c r="E77" s="6">
        <v>17319.537932104591</v>
      </c>
      <c r="F77" s="6">
        <v>0</v>
      </c>
      <c r="G77" s="6">
        <v>13235.380500000001</v>
      </c>
      <c r="H77" s="6">
        <v>2026.1343240000001</v>
      </c>
      <c r="I77" s="6">
        <v>59.89</v>
      </c>
      <c r="J77" s="15"/>
      <c r="L77" s="21"/>
      <c r="M77" s="21"/>
      <c r="N77" s="22"/>
      <c r="O77" s="22"/>
    </row>
    <row r="78" spans="1:15" x14ac:dyDescent="0.25">
      <c r="A78" s="2">
        <v>10087</v>
      </c>
      <c r="B78" s="4" t="s">
        <v>75</v>
      </c>
      <c r="C78" s="4" t="s">
        <v>168</v>
      </c>
      <c r="D78" s="6">
        <v>36458.800000000003</v>
      </c>
      <c r="E78" s="6">
        <v>15814.586885968467</v>
      </c>
      <c r="F78" s="6">
        <v>0</v>
      </c>
      <c r="G78" s="6">
        <v>6455.7050000000008</v>
      </c>
      <c r="H78" s="6">
        <v>1108.9084240000002</v>
      </c>
      <c r="I78" s="6">
        <v>29.21</v>
      </c>
      <c r="J78" s="15"/>
      <c r="L78" s="21"/>
      <c r="M78" s="21"/>
      <c r="N78" s="22"/>
      <c r="O78" s="22"/>
    </row>
    <row r="79" spans="1:15" x14ac:dyDescent="0.25">
      <c r="A79" s="2">
        <v>10088</v>
      </c>
      <c r="B79" s="4" t="s">
        <v>76</v>
      </c>
      <c r="C79" s="4" t="s">
        <v>162</v>
      </c>
      <c r="D79" s="6">
        <v>49908.200000000004</v>
      </c>
      <c r="E79" s="6">
        <v>21648.478974137699</v>
      </c>
      <c r="F79" s="6">
        <v>0</v>
      </c>
      <c r="G79" s="6">
        <v>55228.408000000003</v>
      </c>
      <c r="H79" s="6">
        <v>6324.059674000001</v>
      </c>
      <c r="I79" s="6">
        <v>249.92</v>
      </c>
      <c r="J79" s="15"/>
      <c r="L79" s="21"/>
      <c r="M79" s="21"/>
      <c r="N79" s="22"/>
      <c r="O79" s="22"/>
    </row>
    <row r="80" spans="1:15" x14ac:dyDescent="0.25">
      <c r="A80" s="2">
        <v>10089</v>
      </c>
      <c r="B80" s="4" t="s">
        <v>77</v>
      </c>
      <c r="C80" s="4" t="s">
        <v>171</v>
      </c>
      <c r="D80" s="6">
        <v>6223.7000000000007</v>
      </c>
      <c r="E80" s="6">
        <v>2699.6292912054691</v>
      </c>
      <c r="F80" s="6">
        <v>0</v>
      </c>
      <c r="G80" s="6">
        <v>1733.9960000000001</v>
      </c>
      <c r="H80" s="6">
        <v>324.77346514800001</v>
      </c>
      <c r="I80" s="6">
        <v>7.85</v>
      </c>
      <c r="J80" s="15"/>
      <c r="L80" s="21"/>
      <c r="M80" s="21"/>
      <c r="N80" s="22"/>
      <c r="O80" s="22"/>
    </row>
    <row r="81" spans="1:15" x14ac:dyDescent="0.25">
      <c r="A81" s="2">
        <v>10090</v>
      </c>
      <c r="B81" s="4" t="s">
        <v>129</v>
      </c>
      <c r="C81" s="4" t="s">
        <v>170</v>
      </c>
      <c r="D81" s="6">
        <v>8612.2000000000007</v>
      </c>
      <c r="E81" s="6">
        <v>3735.6793196522553</v>
      </c>
      <c r="F81" s="6">
        <v>0</v>
      </c>
      <c r="G81" s="6">
        <v>0</v>
      </c>
      <c r="H81" s="6">
        <v>0</v>
      </c>
      <c r="I81" s="6">
        <v>0</v>
      </c>
      <c r="J81" s="15"/>
      <c r="L81" s="21"/>
      <c r="M81" s="21"/>
      <c r="N81" s="22"/>
      <c r="O81" s="22"/>
    </row>
    <row r="82" spans="1:15" x14ac:dyDescent="0.25">
      <c r="A82" s="2">
        <v>10091</v>
      </c>
      <c r="B82" s="4" t="s">
        <v>78</v>
      </c>
      <c r="C82" s="4" t="s">
        <v>172</v>
      </c>
      <c r="D82" s="6">
        <v>70930.600000000006</v>
      </c>
      <c r="E82" s="6">
        <v>30767.280781975132</v>
      </c>
      <c r="F82" s="6">
        <v>0</v>
      </c>
      <c r="G82" s="6">
        <v>6784.9450000000006</v>
      </c>
      <c r="H82" s="6">
        <v>893.80635600000005</v>
      </c>
      <c r="I82" s="6">
        <v>30.7</v>
      </c>
      <c r="J82" s="15"/>
      <c r="L82" s="21"/>
      <c r="M82" s="21"/>
      <c r="N82" s="22"/>
      <c r="O82" s="22"/>
    </row>
    <row r="83" spans="1:15" x14ac:dyDescent="0.25">
      <c r="A83" s="2">
        <v>10095</v>
      </c>
      <c r="B83" s="4" t="s">
        <v>79</v>
      </c>
      <c r="C83" s="4" t="s">
        <v>167</v>
      </c>
      <c r="D83" s="6">
        <v>33373.300000000003</v>
      </c>
      <c r="E83" s="6">
        <v>14476.201973775644</v>
      </c>
      <c r="F83" s="6">
        <v>0</v>
      </c>
      <c r="G83" s="6">
        <v>3842.8640000000005</v>
      </c>
      <c r="H83" s="6">
        <v>498.85554700000012</v>
      </c>
      <c r="I83" s="6">
        <v>17.39</v>
      </c>
      <c r="J83" s="15"/>
      <c r="L83" s="21"/>
      <c r="M83" s="21"/>
      <c r="N83" s="22"/>
      <c r="O83" s="22"/>
    </row>
    <row r="84" spans="1:15" x14ac:dyDescent="0.25">
      <c r="A84" s="2">
        <v>10096</v>
      </c>
      <c r="B84" s="4" t="s">
        <v>80</v>
      </c>
      <c r="C84" s="4" t="s">
        <v>162</v>
      </c>
      <c r="D84" s="6">
        <v>15503.900000000001</v>
      </c>
      <c r="E84" s="6">
        <v>6725.0642813632521</v>
      </c>
      <c r="F84" s="6">
        <v>0</v>
      </c>
      <c r="G84" s="6">
        <v>1628.4155000000001</v>
      </c>
      <c r="H84" s="6">
        <v>315.27866039999998</v>
      </c>
      <c r="I84" s="6">
        <v>7.37</v>
      </c>
      <c r="J84" s="15"/>
      <c r="L84" s="21"/>
      <c r="M84" s="21"/>
      <c r="N84" s="22"/>
      <c r="O84" s="22"/>
    </row>
    <row r="85" spans="1:15" x14ac:dyDescent="0.25">
      <c r="A85" s="2">
        <v>10097</v>
      </c>
      <c r="B85" s="4" t="s">
        <v>81</v>
      </c>
      <c r="C85" s="4" t="s">
        <v>162</v>
      </c>
      <c r="D85" s="6">
        <v>13894.2</v>
      </c>
      <c r="E85" s="6">
        <v>6026.8311933202158</v>
      </c>
      <c r="F85" s="6">
        <v>0</v>
      </c>
      <c r="G85" s="6">
        <v>0</v>
      </c>
      <c r="H85" s="6">
        <v>39.325966680000008</v>
      </c>
      <c r="I85" s="6">
        <v>0</v>
      </c>
      <c r="J85" s="15"/>
      <c r="L85" s="21"/>
      <c r="M85" s="21"/>
      <c r="N85" s="22"/>
      <c r="O85" s="22"/>
    </row>
    <row r="86" spans="1:15" x14ac:dyDescent="0.25">
      <c r="A86" s="2">
        <v>10099</v>
      </c>
      <c r="B86" s="4" t="s">
        <v>130</v>
      </c>
      <c r="C86" s="4" t="s">
        <v>167</v>
      </c>
      <c r="D86" s="6">
        <v>11323.400000000001</v>
      </c>
      <c r="E86" s="6">
        <v>4911.7056278477448</v>
      </c>
      <c r="F86" s="6">
        <v>0</v>
      </c>
      <c r="G86" s="6">
        <v>0</v>
      </c>
      <c r="H86" s="6">
        <v>20.280411200000003</v>
      </c>
      <c r="I86" s="6">
        <v>0</v>
      </c>
      <c r="J86" s="15"/>
      <c r="L86" s="21"/>
      <c r="M86" s="21"/>
      <c r="N86" s="22"/>
      <c r="O86" s="22"/>
    </row>
    <row r="87" spans="1:15" x14ac:dyDescent="0.25">
      <c r="A87" s="2">
        <v>10101</v>
      </c>
      <c r="B87" s="4" t="s">
        <v>82</v>
      </c>
      <c r="C87" s="4" t="s">
        <v>164</v>
      </c>
      <c r="D87" s="6">
        <v>44138.100000000006</v>
      </c>
      <c r="E87" s="6">
        <v>19145.605928652749</v>
      </c>
      <c r="F87" s="6">
        <v>31270</v>
      </c>
      <c r="G87" s="6">
        <v>5521.5380000000005</v>
      </c>
      <c r="H87" s="6">
        <v>635.62068899999997</v>
      </c>
      <c r="I87" s="6">
        <v>24.99</v>
      </c>
      <c r="J87" s="15"/>
      <c r="L87" s="21"/>
      <c r="M87" s="21"/>
      <c r="N87" s="22"/>
      <c r="O87" s="22"/>
    </row>
    <row r="88" spans="1:15" x14ac:dyDescent="0.25">
      <c r="A88" s="2">
        <v>10102</v>
      </c>
      <c r="B88" s="4" t="s">
        <v>83</v>
      </c>
      <c r="C88" s="4" t="s">
        <v>162</v>
      </c>
      <c r="D88" s="6">
        <v>21483.600000000002</v>
      </c>
      <c r="E88" s="6">
        <v>9318.8546749589168</v>
      </c>
      <c r="F88" s="6">
        <v>0</v>
      </c>
      <c r="G88" s="6">
        <v>2820.2939999999999</v>
      </c>
      <c r="H88" s="6">
        <v>349.21379480000002</v>
      </c>
      <c r="I88" s="6">
        <v>12.76</v>
      </c>
      <c r="J88" s="15"/>
      <c r="L88" s="21"/>
      <c r="M88" s="21"/>
      <c r="N88" s="22"/>
      <c r="O88" s="22"/>
    </row>
    <row r="89" spans="1:15" x14ac:dyDescent="0.25">
      <c r="A89" s="2">
        <v>10103</v>
      </c>
      <c r="B89" s="4" t="s">
        <v>84</v>
      </c>
      <c r="C89" s="4" t="s">
        <v>162</v>
      </c>
      <c r="D89" s="6">
        <v>20822.600000000002</v>
      </c>
      <c r="E89" s="6">
        <v>9032.135366270064</v>
      </c>
      <c r="F89" s="6">
        <v>0</v>
      </c>
      <c r="G89" s="6">
        <v>1281.1455000000001</v>
      </c>
      <c r="H89" s="6">
        <v>221.25790568000005</v>
      </c>
      <c r="I89" s="6">
        <v>5.8</v>
      </c>
      <c r="J89" s="15"/>
      <c r="L89" s="21"/>
      <c r="M89" s="21"/>
      <c r="N89" s="22"/>
      <c r="O89" s="22"/>
    </row>
    <row r="90" spans="1:15" x14ac:dyDescent="0.25">
      <c r="A90" s="2">
        <v>10104</v>
      </c>
      <c r="B90" s="4" t="s">
        <v>85</v>
      </c>
      <c r="C90" s="4" t="s">
        <v>167</v>
      </c>
      <c r="D90" s="6">
        <v>39408.300000000003</v>
      </c>
      <c r="E90" s="6">
        <v>17093.979625723037</v>
      </c>
      <c r="F90" s="6">
        <v>0</v>
      </c>
      <c r="G90" s="6">
        <v>7049.2455000000009</v>
      </c>
      <c r="H90" s="6">
        <v>634.57654700000001</v>
      </c>
      <c r="I90" s="6">
        <v>31.9</v>
      </c>
      <c r="J90" s="15"/>
      <c r="L90" s="21"/>
      <c r="M90" s="21"/>
      <c r="N90" s="22"/>
      <c r="O90" s="22"/>
    </row>
    <row r="91" spans="1:15" x14ac:dyDescent="0.25">
      <c r="A91" s="2">
        <v>10105</v>
      </c>
      <c r="B91" s="4" t="s">
        <v>86</v>
      </c>
      <c r="C91" s="4" t="s">
        <v>168</v>
      </c>
      <c r="D91" s="6">
        <v>39494.5</v>
      </c>
      <c r="E91" s="6">
        <v>17131.370252665518</v>
      </c>
      <c r="F91" s="6">
        <v>0</v>
      </c>
      <c r="G91" s="6">
        <v>4615.996000000001</v>
      </c>
      <c r="H91" s="6">
        <v>542.964923</v>
      </c>
      <c r="I91" s="6">
        <v>20.89</v>
      </c>
      <c r="J91" s="15"/>
      <c r="L91" s="21"/>
      <c r="M91" s="21"/>
      <c r="N91" s="22"/>
      <c r="O91" s="22"/>
    </row>
    <row r="92" spans="1:15" x14ac:dyDescent="0.25">
      <c r="A92" s="2">
        <v>10106</v>
      </c>
      <c r="B92" s="4" t="s">
        <v>87</v>
      </c>
      <c r="C92" s="4" t="s">
        <v>168</v>
      </c>
      <c r="D92" s="6">
        <v>83774.200000000012</v>
      </c>
      <c r="E92" s="6">
        <v>36338.397443209862</v>
      </c>
      <c r="F92" s="6">
        <v>0</v>
      </c>
      <c r="G92" s="6">
        <v>69403.447500000024</v>
      </c>
      <c r="H92" s="6">
        <v>6843.6677990000017</v>
      </c>
      <c r="I92" s="6">
        <v>314.07</v>
      </c>
      <c r="J92" s="15"/>
      <c r="L92" s="21"/>
      <c r="M92" s="21"/>
      <c r="N92" s="22"/>
      <c r="O92" s="22"/>
    </row>
    <row r="93" spans="1:15" x14ac:dyDescent="0.25">
      <c r="A93" s="2">
        <v>10107</v>
      </c>
      <c r="B93" s="4" t="s">
        <v>88</v>
      </c>
      <c r="C93" s="4" t="s">
        <v>168</v>
      </c>
      <c r="D93" s="6">
        <v>94902.8</v>
      </c>
      <c r="E93" s="6">
        <v>41165.605459359285</v>
      </c>
      <c r="F93" s="6">
        <v>0</v>
      </c>
      <c r="G93" s="6">
        <v>77447.063999999998</v>
      </c>
      <c r="H93" s="6">
        <v>7433.6508430000022</v>
      </c>
      <c r="I93" s="6">
        <v>350.47</v>
      </c>
      <c r="J93" s="15"/>
      <c r="L93" s="21"/>
      <c r="M93" s="21"/>
      <c r="N93" s="22"/>
      <c r="O93" s="22"/>
    </row>
    <row r="94" spans="1:15" x14ac:dyDescent="0.25">
      <c r="A94" s="2">
        <v>10108</v>
      </c>
      <c r="B94" s="4" t="s">
        <v>89</v>
      </c>
      <c r="C94" s="4" t="s">
        <v>168</v>
      </c>
      <c r="D94" s="6">
        <v>50471.5</v>
      </c>
      <c r="E94" s="6">
        <v>21892.819347185246</v>
      </c>
      <c r="F94" s="6">
        <v>0</v>
      </c>
      <c r="G94" s="6">
        <v>8512.6465000000007</v>
      </c>
      <c r="H94" s="6">
        <v>1888.9570269999999</v>
      </c>
      <c r="I94" s="6">
        <v>38.520000000000003</v>
      </c>
      <c r="J94" s="15"/>
      <c r="L94" s="21"/>
      <c r="M94" s="21"/>
      <c r="N94" s="22"/>
      <c r="O94" s="22"/>
    </row>
    <row r="95" spans="1:15" x14ac:dyDescent="0.25">
      <c r="A95" s="2">
        <v>10110</v>
      </c>
      <c r="B95" s="4" t="s">
        <v>90</v>
      </c>
      <c r="C95" s="4" t="s">
        <v>170</v>
      </c>
      <c r="D95" s="6">
        <v>26917.600000000002</v>
      </c>
      <c r="E95" s="6">
        <v>11675.938976646099</v>
      </c>
      <c r="F95" s="6">
        <v>0</v>
      </c>
      <c r="G95" s="6">
        <v>3046.1355000000003</v>
      </c>
      <c r="H95" s="6">
        <v>361.39131300000003</v>
      </c>
      <c r="I95" s="6">
        <v>13.78</v>
      </c>
      <c r="J95" s="15"/>
      <c r="L95" s="21"/>
      <c r="M95" s="21"/>
      <c r="N95" s="22"/>
      <c r="O95" s="22"/>
    </row>
    <row r="96" spans="1:15" x14ac:dyDescent="0.25">
      <c r="A96" s="2">
        <v>10113</v>
      </c>
      <c r="B96" s="4" t="s">
        <v>91</v>
      </c>
      <c r="C96" s="4" t="s">
        <v>172</v>
      </c>
      <c r="D96" s="6">
        <v>45268.200000000004</v>
      </c>
      <c r="E96" s="6">
        <v>19635.804855656188</v>
      </c>
      <c r="F96" s="6">
        <v>0</v>
      </c>
      <c r="G96" s="6">
        <v>42082.352999999996</v>
      </c>
      <c r="H96" s="6">
        <v>3939.5819720000009</v>
      </c>
      <c r="I96" s="6">
        <v>190.43</v>
      </c>
      <c r="J96" s="15"/>
      <c r="L96" s="21"/>
      <c r="M96" s="21"/>
      <c r="N96" s="22"/>
      <c r="O96" s="22"/>
    </row>
    <row r="97" spans="1:15" x14ac:dyDescent="0.25">
      <c r="A97" s="2">
        <v>10114</v>
      </c>
      <c r="B97" s="4" t="s">
        <v>131</v>
      </c>
      <c r="C97" s="4" t="s">
        <v>162</v>
      </c>
      <c r="D97" s="6">
        <v>20122.400000000001</v>
      </c>
      <c r="E97" s="6">
        <v>8728.4124314078326</v>
      </c>
      <c r="F97" s="6">
        <v>0</v>
      </c>
      <c r="G97" s="6">
        <v>0</v>
      </c>
      <c r="H97" s="6">
        <v>0</v>
      </c>
      <c r="I97" s="6">
        <v>0</v>
      </c>
      <c r="J97" s="15"/>
      <c r="L97" s="21"/>
      <c r="M97" s="21"/>
      <c r="N97" s="22"/>
      <c r="O97" s="22"/>
    </row>
    <row r="98" spans="1:15" x14ac:dyDescent="0.25">
      <c r="A98" s="2">
        <v>10115</v>
      </c>
      <c r="B98" s="4" t="s">
        <v>92</v>
      </c>
      <c r="C98" s="4" t="s">
        <v>162</v>
      </c>
      <c r="D98" s="6">
        <v>42318.9</v>
      </c>
      <c r="E98" s="6">
        <v>18356.498869096376</v>
      </c>
      <c r="F98" s="6">
        <v>0</v>
      </c>
      <c r="G98" s="6">
        <v>10941.493000000002</v>
      </c>
      <c r="H98" s="6">
        <v>2459.3158629999998</v>
      </c>
      <c r="I98" s="6">
        <v>49.51</v>
      </c>
      <c r="J98" s="15"/>
      <c r="L98" s="21"/>
      <c r="M98" s="21"/>
      <c r="N98" s="22"/>
      <c r="O98" s="22"/>
    </row>
    <row r="99" spans="1:15" x14ac:dyDescent="0.25">
      <c r="A99" s="2">
        <v>10116</v>
      </c>
      <c r="B99" s="4" t="s">
        <v>93</v>
      </c>
      <c r="C99" s="4" t="s">
        <v>162</v>
      </c>
      <c r="D99" s="6">
        <v>14720.6</v>
      </c>
      <c r="E99" s="6">
        <v>6385.2953940773532</v>
      </c>
      <c r="F99" s="6">
        <v>0</v>
      </c>
      <c r="G99" s="6">
        <v>13</v>
      </c>
      <c r="H99" s="6">
        <v>41.245662640000006</v>
      </c>
      <c r="I99" s="6">
        <v>0.06</v>
      </c>
      <c r="J99" s="15"/>
      <c r="L99" s="21"/>
      <c r="M99" s="21"/>
      <c r="N99" s="22"/>
      <c r="O99" s="22"/>
    </row>
    <row r="100" spans="1:15" x14ac:dyDescent="0.25">
      <c r="A100" s="2">
        <v>10117</v>
      </c>
      <c r="B100" s="4" t="s">
        <v>94</v>
      </c>
      <c r="C100" s="4" t="s">
        <v>167</v>
      </c>
      <c r="D100" s="6">
        <v>6110.6</v>
      </c>
      <c r="E100" s="6">
        <v>2650.5703595674822</v>
      </c>
      <c r="F100" s="6">
        <v>0</v>
      </c>
      <c r="G100" s="6">
        <v>106.3125</v>
      </c>
      <c r="H100" s="6">
        <v>52.198972000000012</v>
      </c>
      <c r="I100" s="6">
        <v>0.48</v>
      </c>
      <c r="J100" s="15"/>
      <c r="L100" s="21"/>
      <c r="M100" s="21"/>
      <c r="N100" s="22"/>
      <c r="O100" s="22"/>
    </row>
    <row r="101" spans="1:15" x14ac:dyDescent="0.25">
      <c r="A101" s="2">
        <v>10118</v>
      </c>
      <c r="B101" s="2" t="s">
        <v>95</v>
      </c>
      <c r="C101" s="4" t="s">
        <v>164</v>
      </c>
      <c r="D101" s="6">
        <v>129103.90000000001</v>
      </c>
      <c r="E101" s="6">
        <v>56000.878906255406</v>
      </c>
      <c r="F101" s="6">
        <v>122648.705</v>
      </c>
      <c r="G101" s="6">
        <v>70638.821500000005</v>
      </c>
      <c r="H101" s="6">
        <v>6754.0053570000009</v>
      </c>
      <c r="I101" s="6">
        <v>319.66000000000003</v>
      </c>
      <c r="J101" s="15"/>
      <c r="L101" s="21"/>
      <c r="M101" s="21"/>
      <c r="N101" s="22"/>
      <c r="O101" s="22"/>
    </row>
    <row r="102" spans="1:15" x14ac:dyDescent="0.25">
      <c r="A102" s="2">
        <v>10120</v>
      </c>
      <c r="B102" s="4" t="s">
        <v>96</v>
      </c>
      <c r="C102" s="4" t="s">
        <v>170</v>
      </c>
      <c r="D102" s="6">
        <v>90084.5</v>
      </c>
      <c r="E102" s="6">
        <v>39075.590867747327</v>
      </c>
      <c r="F102" s="6">
        <v>0</v>
      </c>
      <c r="G102" s="6">
        <v>12871.9535</v>
      </c>
      <c r="H102" s="6">
        <v>2623.4645170000003</v>
      </c>
      <c r="I102" s="6">
        <v>58.25</v>
      </c>
      <c r="J102" s="15"/>
      <c r="L102" s="21"/>
      <c r="M102" s="21"/>
      <c r="N102" s="22"/>
      <c r="O102" s="22"/>
    </row>
    <row r="103" spans="1:15" x14ac:dyDescent="0.25">
      <c r="A103" s="2">
        <v>10122</v>
      </c>
      <c r="B103" s="4" t="s">
        <v>97</v>
      </c>
      <c r="C103" s="4" t="s">
        <v>169</v>
      </c>
      <c r="D103" s="6">
        <v>10898.800000000001</v>
      </c>
      <c r="E103" s="6">
        <v>4727.5285953677339</v>
      </c>
      <c r="F103" s="6">
        <v>0</v>
      </c>
      <c r="G103" s="6">
        <v>1523.2490000000003</v>
      </c>
      <c r="H103" s="6">
        <v>344.50099773520003</v>
      </c>
      <c r="I103" s="6">
        <v>6.89</v>
      </c>
      <c r="J103" s="15"/>
      <c r="L103" s="21"/>
      <c r="M103" s="21"/>
      <c r="N103" s="22"/>
      <c r="O103" s="22"/>
    </row>
    <row r="104" spans="1:15" x14ac:dyDescent="0.25">
      <c r="A104" s="2">
        <v>10123</v>
      </c>
      <c r="B104" s="4" t="s">
        <v>98</v>
      </c>
      <c r="C104" s="4" t="s">
        <v>170</v>
      </c>
      <c r="D104" s="6">
        <v>50058.100000000006</v>
      </c>
      <c r="E104" s="6">
        <v>21713.500493611915</v>
      </c>
      <c r="F104" s="6">
        <v>0</v>
      </c>
      <c r="G104" s="6">
        <v>25424.985000000001</v>
      </c>
      <c r="H104" s="6">
        <v>2496.9502710000002</v>
      </c>
      <c r="I104" s="6">
        <v>115.05</v>
      </c>
      <c r="J104" s="15"/>
      <c r="L104" s="21"/>
      <c r="M104" s="21"/>
      <c r="N104" s="22"/>
      <c r="O104" s="22"/>
    </row>
    <row r="105" spans="1:15" x14ac:dyDescent="0.25">
      <c r="A105" s="2">
        <v>10124</v>
      </c>
      <c r="B105" s="4" t="s">
        <v>132</v>
      </c>
      <c r="C105" s="4" t="s">
        <v>172</v>
      </c>
      <c r="D105" s="6">
        <v>7456.8</v>
      </c>
      <c r="E105" s="6">
        <v>3234.5061135114061</v>
      </c>
      <c r="F105" s="6">
        <v>0</v>
      </c>
      <c r="G105" s="6">
        <v>0</v>
      </c>
      <c r="H105" s="6">
        <v>0</v>
      </c>
      <c r="I105" s="6">
        <v>0</v>
      </c>
      <c r="J105" s="15"/>
      <c r="L105" s="21"/>
      <c r="M105" s="21"/>
      <c r="N105" s="22"/>
      <c r="O105" s="22"/>
    </row>
    <row r="106" spans="1:15" x14ac:dyDescent="0.25">
      <c r="A106" s="2">
        <v>10125</v>
      </c>
      <c r="B106" s="4" t="s">
        <v>133</v>
      </c>
      <c r="C106" s="4" t="s">
        <v>171</v>
      </c>
      <c r="D106" s="6">
        <v>6004.4000000000005</v>
      </c>
      <c r="E106" s="6">
        <v>2604.5044131487889</v>
      </c>
      <c r="F106" s="6">
        <v>0</v>
      </c>
      <c r="G106" s="6">
        <v>0</v>
      </c>
      <c r="H106" s="6">
        <v>34.588020852000007</v>
      </c>
      <c r="I106" s="6">
        <v>0</v>
      </c>
      <c r="J106" s="15"/>
      <c r="L106" s="21"/>
      <c r="M106" s="21"/>
      <c r="N106" s="22"/>
      <c r="O106" s="22"/>
    </row>
    <row r="107" spans="1:15" x14ac:dyDescent="0.25">
      <c r="A107" s="2">
        <v>10127</v>
      </c>
      <c r="B107" s="4" t="s">
        <v>99</v>
      </c>
      <c r="C107" s="4" t="s">
        <v>171</v>
      </c>
      <c r="D107" s="6">
        <v>10977.1</v>
      </c>
      <c r="E107" s="6">
        <v>4761.4924711171088</v>
      </c>
      <c r="F107" s="6">
        <v>0</v>
      </c>
      <c r="G107" s="6">
        <v>891.75800000000004</v>
      </c>
      <c r="H107" s="6">
        <v>174.17814400000003</v>
      </c>
      <c r="I107" s="6">
        <v>4.04</v>
      </c>
      <c r="J107" s="15"/>
      <c r="L107" s="21"/>
      <c r="M107" s="21"/>
      <c r="N107" s="22"/>
      <c r="O107" s="22"/>
    </row>
    <row r="108" spans="1:15" x14ac:dyDescent="0.25">
      <c r="A108" s="2">
        <v>10128</v>
      </c>
      <c r="B108" s="4" t="s">
        <v>134</v>
      </c>
      <c r="C108" s="4" t="s">
        <v>171</v>
      </c>
      <c r="D108" s="6">
        <v>3871.5</v>
      </c>
      <c r="E108" s="6">
        <v>1679.3249676080102</v>
      </c>
      <c r="F108" s="6">
        <v>0</v>
      </c>
      <c r="G108" s="6">
        <v>0</v>
      </c>
      <c r="H108" s="6">
        <v>0</v>
      </c>
      <c r="I108" s="6">
        <v>0</v>
      </c>
      <c r="J108" s="15"/>
      <c r="L108" s="21"/>
      <c r="M108" s="21"/>
      <c r="N108" s="22"/>
      <c r="O108" s="22"/>
    </row>
    <row r="109" spans="1:15" x14ac:dyDescent="0.25">
      <c r="A109" s="2">
        <v>10130</v>
      </c>
      <c r="B109" s="4" t="s">
        <v>135</v>
      </c>
      <c r="C109" s="4" t="s">
        <v>172</v>
      </c>
      <c r="D109" s="6">
        <v>10867.900000000001</v>
      </c>
      <c r="E109" s="6">
        <v>4714.1252267769842</v>
      </c>
      <c r="F109" s="6">
        <v>0</v>
      </c>
      <c r="G109" s="6">
        <v>0</v>
      </c>
      <c r="H109" s="6">
        <v>0</v>
      </c>
      <c r="I109" s="6">
        <v>0</v>
      </c>
      <c r="J109" s="15"/>
      <c r="L109" s="21"/>
      <c r="M109" s="21"/>
      <c r="N109" s="22"/>
      <c r="O109" s="22"/>
    </row>
    <row r="110" spans="1:15" x14ac:dyDescent="0.25">
      <c r="A110" s="2">
        <v>10132</v>
      </c>
      <c r="B110" s="4" t="s">
        <v>100</v>
      </c>
      <c r="C110" s="4" t="s">
        <v>171</v>
      </c>
      <c r="D110" s="6">
        <v>6839.5</v>
      </c>
      <c r="E110" s="6">
        <v>2966.7423778780794</v>
      </c>
      <c r="F110" s="6">
        <v>0</v>
      </c>
      <c r="G110" s="6">
        <v>733.98199999999997</v>
      </c>
      <c r="H110" s="6">
        <v>131.06361400000003</v>
      </c>
      <c r="I110" s="6">
        <v>3.32</v>
      </c>
      <c r="J110" s="15"/>
      <c r="L110" s="21"/>
      <c r="M110" s="21"/>
      <c r="N110" s="22"/>
      <c r="O110" s="22"/>
    </row>
    <row r="111" spans="1:15" x14ac:dyDescent="0.25">
      <c r="A111" s="2">
        <v>10133</v>
      </c>
      <c r="B111" s="4" t="s">
        <v>101</v>
      </c>
      <c r="C111" s="4" t="s">
        <v>168</v>
      </c>
      <c r="D111" s="6">
        <v>125777.8</v>
      </c>
      <c r="E111" s="6">
        <v>54558.129900763728</v>
      </c>
      <c r="F111" s="6">
        <v>0</v>
      </c>
      <c r="G111" s="6">
        <v>77244.971999999994</v>
      </c>
      <c r="H111" s="6">
        <v>7224.981095000001</v>
      </c>
      <c r="I111" s="6">
        <v>349.55</v>
      </c>
      <c r="J111" s="15"/>
      <c r="L111" s="21"/>
      <c r="M111" s="21"/>
      <c r="N111" s="22"/>
      <c r="O111" s="22"/>
    </row>
    <row r="112" spans="1:15" x14ac:dyDescent="0.25">
      <c r="A112" s="2">
        <v>10135</v>
      </c>
      <c r="B112" s="4" t="s">
        <v>102</v>
      </c>
      <c r="C112" s="4" t="s">
        <v>169</v>
      </c>
      <c r="D112" s="6">
        <v>11828</v>
      </c>
      <c r="E112" s="6">
        <v>5130.5839382326085</v>
      </c>
      <c r="F112" s="6">
        <v>0</v>
      </c>
      <c r="G112" s="6">
        <v>2496.933</v>
      </c>
      <c r="H112" s="6">
        <v>144.661608</v>
      </c>
      <c r="I112" s="6">
        <v>11.3</v>
      </c>
      <c r="J112" s="15"/>
      <c r="L112" s="21"/>
      <c r="M112" s="21"/>
      <c r="N112" s="22"/>
      <c r="O112" s="22"/>
    </row>
    <row r="113" spans="1:15" x14ac:dyDescent="0.25">
      <c r="A113" s="2">
        <v>10137</v>
      </c>
      <c r="B113" s="4" t="s">
        <v>103</v>
      </c>
      <c r="C113" s="4" t="s">
        <v>171</v>
      </c>
      <c r="D113" s="6">
        <v>14608.6</v>
      </c>
      <c r="E113" s="6">
        <v>6336.7136050105573</v>
      </c>
      <c r="F113" s="6">
        <v>0</v>
      </c>
      <c r="G113" s="6">
        <v>2379.1334999999999</v>
      </c>
      <c r="H113" s="6">
        <v>222.60824500000001</v>
      </c>
      <c r="I113" s="6">
        <v>10.77</v>
      </c>
      <c r="J113" s="15"/>
      <c r="L113" s="21"/>
      <c r="M113" s="21"/>
      <c r="N113" s="22"/>
      <c r="O113" s="22"/>
    </row>
    <row r="114" spans="1:15" x14ac:dyDescent="0.25">
      <c r="A114" s="2">
        <v>10138</v>
      </c>
      <c r="B114" s="4" t="s">
        <v>104</v>
      </c>
      <c r="C114" s="4" t="s">
        <v>162</v>
      </c>
      <c r="D114" s="6">
        <v>58529.9</v>
      </c>
      <c r="E114" s="6">
        <v>25388.27907054115</v>
      </c>
      <c r="F114" s="6">
        <v>0</v>
      </c>
      <c r="G114" s="6">
        <v>28876.338000000003</v>
      </c>
      <c r="H114" s="6">
        <v>2800.0576056</v>
      </c>
      <c r="I114" s="6">
        <v>130.66999999999999</v>
      </c>
      <c r="J114" s="15"/>
      <c r="L114" s="21"/>
      <c r="M114" s="21"/>
      <c r="N114" s="22"/>
      <c r="O114" s="22"/>
    </row>
    <row r="115" spans="1:15" x14ac:dyDescent="0.25">
      <c r="A115" s="2">
        <v>10140</v>
      </c>
      <c r="B115" s="4" t="s">
        <v>136</v>
      </c>
      <c r="C115" s="4" t="s">
        <v>162</v>
      </c>
      <c r="D115" s="6">
        <v>21461.9</v>
      </c>
      <c r="E115" s="6">
        <v>9309.4419533272248</v>
      </c>
      <c r="F115" s="6">
        <v>0</v>
      </c>
      <c r="G115" s="6">
        <v>0</v>
      </c>
      <c r="H115" s="6">
        <v>31.428658800000004</v>
      </c>
      <c r="I115" s="6">
        <v>0</v>
      </c>
      <c r="J115" s="15"/>
      <c r="L115" s="21"/>
      <c r="M115" s="21"/>
      <c r="N115" s="22"/>
      <c r="O115" s="22"/>
    </row>
    <row r="116" spans="1:15" x14ac:dyDescent="0.25">
      <c r="A116" s="2">
        <v>10143</v>
      </c>
      <c r="B116" s="4" t="s">
        <v>105</v>
      </c>
      <c r="C116" s="4" t="s">
        <v>162</v>
      </c>
      <c r="D116" s="6">
        <v>35636.800000000003</v>
      </c>
      <c r="E116" s="6">
        <v>15458.031255496098</v>
      </c>
      <c r="F116" s="6">
        <v>0</v>
      </c>
      <c r="G116" s="6">
        <v>708.4375</v>
      </c>
      <c r="H116" s="6">
        <v>249.04296464000004</v>
      </c>
      <c r="I116" s="6">
        <v>3.21</v>
      </c>
      <c r="J116" s="15"/>
      <c r="L116" s="21"/>
      <c r="M116" s="21"/>
      <c r="N116" s="22"/>
      <c r="O116" s="22"/>
    </row>
    <row r="117" spans="1:15" x14ac:dyDescent="0.25">
      <c r="A117" s="2">
        <v>10144</v>
      </c>
      <c r="B117" s="4" t="s">
        <v>137</v>
      </c>
      <c r="C117" s="4" t="s">
        <v>172</v>
      </c>
      <c r="D117" s="6">
        <v>7737.9000000000005</v>
      </c>
      <c r="E117" s="6">
        <v>3356.4377287495859</v>
      </c>
      <c r="F117" s="6">
        <v>0</v>
      </c>
      <c r="G117" s="6">
        <v>0</v>
      </c>
      <c r="H117" s="6">
        <v>52.482626000000003</v>
      </c>
      <c r="I117" s="6">
        <v>0</v>
      </c>
      <c r="J117" s="15"/>
      <c r="L117" s="21"/>
      <c r="M117" s="21"/>
      <c r="N117" s="22"/>
      <c r="O117" s="22"/>
    </row>
    <row r="118" spans="1:15" x14ac:dyDescent="0.25">
      <c r="A118" s="2">
        <v>10145</v>
      </c>
      <c r="B118" s="4" t="s">
        <v>106</v>
      </c>
      <c r="C118" s="4" t="s">
        <v>172</v>
      </c>
      <c r="D118" s="6">
        <v>15877.900000000001</v>
      </c>
      <c r="E118" s="6">
        <v>6887.2927555684428</v>
      </c>
      <c r="F118" s="6">
        <v>0</v>
      </c>
      <c r="G118" s="6">
        <v>1421.5690000000002</v>
      </c>
      <c r="H118" s="6">
        <v>145.66251000000003</v>
      </c>
      <c r="I118" s="6">
        <v>6.43</v>
      </c>
      <c r="J118" s="15"/>
      <c r="L118" s="21"/>
      <c r="M118" s="21"/>
      <c r="N118" s="22"/>
      <c r="O118" s="22"/>
    </row>
    <row r="119" spans="1:15" x14ac:dyDescent="0.25">
      <c r="A119" s="2">
        <v>10147</v>
      </c>
      <c r="B119" s="4" t="s">
        <v>107</v>
      </c>
      <c r="C119" s="4" t="s">
        <v>168</v>
      </c>
      <c r="D119" s="6">
        <v>131138.5</v>
      </c>
      <c r="E119" s="6">
        <v>56883.419156570591</v>
      </c>
      <c r="F119" s="6">
        <v>0</v>
      </c>
      <c r="G119" s="6">
        <v>106797.00300000001</v>
      </c>
      <c r="H119" s="6">
        <v>9568.9836749999995</v>
      </c>
      <c r="I119" s="6">
        <v>483.28</v>
      </c>
      <c r="J119" s="15"/>
      <c r="L119" s="21"/>
      <c r="M119" s="21"/>
      <c r="N119" s="22"/>
      <c r="O119" s="22"/>
    </row>
    <row r="120" spans="1:15" x14ac:dyDescent="0.25">
      <c r="A120" s="2">
        <v>10148</v>
      </c>
      <c r="B120" s="4" t="s">
        <v>108</v>
      </c>
      <c r="C120" s="4" t="s">
        <v>172</v>
      </c>
      <c r="D120" s="6">
        <v>81785.200000000012</v>
      </c>
      <c r="E120" s="6">
        <v>35475.636921300436</v>
      </c>
      <c r="F120" s="6">
        <v>0</v>
      </c>
      <c r="G120" s="6">
        <v>33337.5265</v>
      </c>
      <c r="H120" s="6">
        <v>3374.941898</v>
      </c>
      <c r="I120" s="6">
        <v>150.86000000000001</v>
      </c>
      <c r="J120" s="15"/>
      <c r="L120" s="21"/>
      <c r="M120" s="21"/>
      <c r="N120" s="22"/>
      <c r="O120" s="22"/>
    </row>
    <row r="121" spans="1:15" x14ac:dyDescent="0.25">
      <c r="A121" s="2">
        <v>10149</v>
      </c>
      <c r="B121" s="4" t="s">
        <v>109</v>
      </c>
      <c r="C121" s="4" t="s">
        <v>162</v>
      </c>
      <c r="D121" s="6">
        <v>90693.700000000012</v>
      </c>
      <c r="E121" s="6">
        <v>39339.841098992794</v>
      </c>
      <c r="F121" s="6">
        <v>0</v>
      </c>
      <c r="G121" s="6">
        <v>31158.305</v>
      </c>
      <c r="H121" s="6">
        <v>2797.48241736</v>
      </c>
      <c r="I121" s="6">
        <v>141</v>
      </c>
      <c r="J121" s="15"/>
      <c r="L121" s="21"/>
      <c r="M121" s="21"/>
      <c r="N121" s="22"/>
      <c r="O121" s="22"/>
    </row>
    <row r="122" spans="1:15" x14ac:dyDescent="0.25">
      <c r="A122" s="2">
        <v>10151</v>
      </c>
      <c r="B122" s="4" t="s">
        <v>110</v>
      </c>
      <c r="C122" s="4" t="s">
        <v>167</v>
      </c>
      <c r="D122" s="6">
        <v>9165.6</v>
      </c>
      <c r="E122" s="6">
        <v>3975.7254095590797</v>
      </c>
      <c r="F122" s="6">
        <v>0</v>
      </c>
      <c r="G122" s="6">
        <v>630.82400000000007</v>
      </c>
      <c r="H122" s="6">
        <v>121.72983748000001</v>
      </c>
      <c r="I122" s="6">
        <v>2.85</v>
      </c>
      <c r="J122" s="15"/>
      <c r="L122" s="21"/>
      <c r="M122" s="21"/>
      <c r="N122" s="22"/>
      <c r="O122" s="22"/>
    </row>
    <row r="123" spans="1:15" x14ac:dyDescent="0.25">
      <c r="A123" s="2">
        <v>10152</v>
      </c>
      <c r="B123" s="4" t="s">
        <v>111</v>
      </c>
      <c r="C123" s="4" t="s">
        <v>168</v>
      </c>
      <c r="D123" s="6">
        <v>25887.4</v>
      </c>
      <c r="E123" s="6">
        <v>11229.073270426348</v>
      </c>
      <c r="F123" s="6">
        <v>0</v>
      </c>
      <c r="G123" s="6">
        <v>2637.0950000000003</v>
      </c>
      <c r="H123" s="6">
        <v>206.10298800000004</v>
      </c>
      <c r="I123" s="6">
        <v>11.93</v>
      </c>
      <c r="J123" s="15"/>
      <c r="L123" s="21"/>
      <c r="M123" s="21"/>
      <c r="N123" s="22"/>
      <c r="O123" s="22"/>
    </row>
    <row r="124" spans="1:15" x14ac:dyDescent="0.25">
      <c r="A124" s="2">
        <v>10153</v>
      </c>
      <c r="B124" s="4" t="s">
        <v>112</v>
      </c>
      <c r="C124" s="4" t="s">
        <v>171</v>
      </c>
      <c r="D124" s="6">
        <v>35327.1</v>
      </c>
      <c r="E124" s="6">
        <v>15323.69393340693</v>
      </c>
      <c r="F124" s="6">
        <v>0</v>
      </c>
      <c r="G124" s="6">
        <v>9269.6495000000014</v>
      </c>
      <c r="H124" s="6">
        <v>1030.2853030000001</v>
      </c>
      <c r="I124" s="6">
        <v>41.95</v>
      </c>
      <c r="J124" s="15"/>
      <c r="L124" s="21"/>
      <c r="M124" s="21"/>
      <c r="N124" s="22"/>
      <c r="O124" s="22"/>
    </row>
    <row r="125" spans="1:15" x14ac:dyDescent="0.25">
      <c r="A125" s="2">
        <v>10154</v>
      </c>
      <c r="B125" s="4" t="s">
        <v>113</v>
      </c>
      <c r="C125" s="4" t="s">
        <v>169</v>
      </c>
      <c r="D125" s="6">
        <v>16848.3</v>
      </c>
      <c r="E125" s="6">
        <v>7308.2192565543164</v>
      </c>
      <c r="F125" s="6">
        <v>0</v>
      </c>
      <c r="G125" s="6">
        <v>4227.8465000000006</v>
      </c>
      <c r="H125" s="6">
        <v>544.02571899999998</v>
      </c>
      <c r="I125" s="6">
        <v>19.13</v>
      </c>
      <c r="J125" s="15"/>
      <c r="L125" s="21"/>
      <c r="M125" s="21"/>
      <c r="N125" s="22"/>
      <c r="O125" s="22"/>
    </row>
    <row r="126" spans="1:15" x14ac:dyDescent="0.25">
      <c r="A126" s="2">
        <v>10156</v>
      </c>
      <c r="B126" s="4" t="s">
        <v>114</v>
      </c>
      <c r="C126" s="4" t="s">
        <v>169</v>
      </c>
      <c r="D126" s="6">
        <v>45569.600000000006</v>
      </c>
      <c r="E126" s="6">
        <v>19766.541920162726</v>
      </c>
      <c r="F126" s="6">
        <v>0</v>
      </c>
      <c r="G126" s="6">
        <v>10779.2675</v>
      </c>
      <c r="H126" s="6">
        <v>2328.2010859999996</v>
      </c>
      <c r="I126" s="6">
        <v>48.78</v>
      </c>
      <c r="J126" s="15"/>
      <c r="L126" s="21"/>
      <c r="M126" s="21"/>
      <c r="N126" s="22"/>
      <c r="O126" s="22"/>
    </row>
    <row r="127" spans="1:15" x14ac:dyDescent="0.25">
      <c r="A127" s="2">
        <v>10157</v>
      </c>
      <c r="B127" s="4" t="s">
        <v>115</v>
      </c>
      <c r="C127" s="4" t="s">
        <v>169</v>
      </c>
      <c r="D127" s="6">
        <v>47678.3</v>
      </c>
      <c r="E127" s="6">
        <v>20681.224229137282</v>
      </c>
      <c r="F127" s="6">
        <v>0</v>
      </c>
      <c r="G127" s="6">
        <v>10126.9185</v>
      </c>
      <c r="H127" s="6">
        <v>1192.2111400000001</v>
      </c>
      <c r="I127" s="6">
        <v>45.83</v>
      </c>
      <c r="J127" s="15"/>
      <c r="L127" s="21"/>
      <c r="M127" s="21"/>
      <c r="N127" s="22"/>
      <c r="O127" s="22"/>
    </row>
    <row r="128" spans="1:15" x14ac:dyDescent="0.25">
      <c r="A128" s="2">
        <v>10158</v>
      </c>
      <c r="B128" s="4" t="s">
        <v>116</v>
      </c>
      <c r="C128" s="4" t="s">
        <v>169</v>
      </c>
      <c r="D128" s="6">
        <v>30874</v>
      </c>
      <c r="E128" s="6">
        <v>13392.090675430634</v>
      </c>
      <c r="F128" s="6">
        <v>0</v>
      </c>
      <c r="G128" s="6">
        <v>4453.3240000000005</v>
      </c>
      <c r="H128" s="6">
        <v>314.6057800000001</v>
      </c>
      <c r="I128" s="6">
        <v>20.149999999999999</v>
      </c>
      <c r="J128" s="15"/>
      <c r="L128" s="21"/>
      <c r="M128" s="21"/>
      <c r="N128" s="22"/>
      <c r="O128" s="22"/>
    </row>
    <row r="129" spans="1:15" x14ac:dyDescent="0.25">
      <c r="A129" s="2">
        <v>10159</v>
      </c>
      <c r="B129" s="4" t="s">
        <v>117</v>
      </c>
      <c r="C129" s="4" t="s">
        <v>169</v>
      </c>
      <c r="D129" s="6">
        <v>75167.100000000006</v>
      </c>
      <c r="E129" s="6">
        <v>32604.930330024039</v>
      </c>
      <c r="F129" s="6">
        <v>0</v>
      </c>
      <c r="G129" s="6">
        <v>65502.688500000018</v>
      </c>
      <c r="H129" s="6">
        <v>6893.8997930000014</v>
      </c>
      <c r="I129" s="6">
        <v>296.42</v>
      </c>
      <c r="J129" s="15"/>
      <c r="L129" s="21"/>
      <c r="M129" s="21"/>
      <c r="N129" s="22"/>
      <c r="O129" s="22"/>
    </row>
    <row r="130" spans="1:15" x14ac:dyDescent="0.25">
      <c r="A130" s="2">
        <v>10160</v>
      </c>
      <c r="B130" s="4" t="s">
        <v>138</v>
      </c>
      <c r="C130" s="4" t="s">
        <v>171</v>
      </c>
      <c r="D130" s="6">
        <v>5808.7000000000007</v>
      </c>
      <c r="E130" s="6">
        <v>2519.6164120740409</v>
      </c>
      <c r="F130" s="6">
        <v>0</v>
      </c>
      <c r="G130" s="6">
        <v>0</v>
      </c>
      <c r="H130" s="6">
        <v>0</v>
      </c>
      <c r="I130" s="6">
        <v>0</v>
      </c>
      <c r="J130" s="15"/>
      <c r="L130" s="21"/>
      <c r="M130" s="21"/>
      <c r="N130" s="22"/>
      <c r="O130" s="22"/>
    </row>
    <row r="131" spans="1:15" x14ac:dyDescent="0.25">
      <c r="A131" s="2">
        <v>10162</v>
      </c>
      <c r="B131" s="4" t="s">
        <v>139</v>
      </c>
      <c r="C131" s="4" t="s">
        <v>172</v>
      </c>
      <c r="D131" s="6">
        <v>3563.1000000000004</v>
      </c>
      <c r="E131" s="6">
        <v>1545.5515412847994</v>
      </c>
      <c r="F131" s="6">
        <v>0</v>
      </c>
      <c r="G131" s="6">
        <v>0</v>
      </c>
      <c r="H131" s="6">
        <v>0</v>
      </c>
      <c r="I131" s="6">
        <v>0</v>
      </c>
      <c r="J131" s="15"/>
      <c r="L131" s="21"/>
      <c r="M131" s="21"/>
      <c r="N131" s="22"/>
      <c r="O131" s="22"/>
    </row>
    <row r="132" spans="1:15" x14ac:dyDescent="0.25">
      <c r="A132" s="2">
        <v>10165</v>
      </c>
      <c r="B132" s="4" t="s">
        <v>118</v>
      </c>
      <c r="C132" s="4" t="s">
        <v>162</v>
      </c>
      <c r="D132" s="6">
        <v>34520.5</v>
      </c>
      <c r="E132" s="6">
        <v>14973.818298931244</v>
      </c>
      <c r="F132" s="6">
        <v>0</v>
      </c>
      <c r="G132" s="6">
        <v>3520.0355</v>
      </c>
      <c r="H132" s="6">
        <v>458.30568599999998</v>
      </c>
      <c r="I132" s="6">
        <v>15.93</v>
      </c>
      <c r="J132" s="15"/>
      <c r="L132" s="21"/>
      <c r="M132" s="21"/>
      <c r="N132" s="22"/>
      <c r="O132" s="22"/>
    </row>
    <row r="133" spans="1:15" x14ac:dyDescent="0.25">
      <c r="A133" s="2">
        <v>10201</v>
      </c>
      <c r="B133" s="4" t="s">
        <v>119</v>
      </c>
      <c r="C133" s="4" t="s">
        <v>157</v>
      </c>
      <c r="D133" s="6">
        <v>0</v>
      </c>
      <c r="E133" s="6">
        <v>0</v>
      </c>
      <c r="F133" s="6">
        <v>-718149.19520729</v>
      </c>
      <c r="G133" s="6">
        <v>269290.58649999998</v>
      </c>
      <c r="H133" s="6">
        <v>22572.019428000014</v>
      </c>
      <c r="I133" s="6">
        <v>1218.6099999999999</v>
      </c>
      <c r="J133" s="15"/>
      <c r="L133" s="21"/>
      <c r="M133" s="21"/>
      <c r="N133" s="22"/>
      <c r="O133" s="22"/>
    </row>
    <row r="134" spans="1:15" x14ac:dyDescent="0.25">
      <c r="A134" s="2">
        <v>10202</v>
      </c>
      <c r="B134" s="4" t="s">
        <v>173</v>
      </c>
      <c r="C134" s="4" t="s">
        <v>157</v>
      </c>
      <c r="D134" s="6">
        <v>0</v>
      </c>
      <c r="E134" s="6">
        <v>0</v>
      </c>
      <c r="F134" s="6">
        <v>-898925.03552819404</v>
      </c>
      <c r="G134" s="6">
        <v>279636.32799999998</v>
      </c>
      <c r="H134" s="6">
        <v>27866.624948000015</v>
      </c>
      <c r="I134" s="6">
        <v>1265.43</v>
      </c>
      <c r="J134" s="15"/>
      <c r="L134" s="21"/>
      <c r="M134" s="21"/>
      <c r="N134" s="22"/>
      <c r="O134" s="22"/>
    </row>
    <row r="135" spans="1:15" x14ac:dyDescent="0.25">
      <c r="A135" s="2">
        <v>10203</v>
      </c>
      <c r="B135" s="4" t="s">
        <v>120</v>
      </c>
      <c r="C135" s="4" t="s">
        <v>157</v>
      </c>
      <c r="D135" s="6">
        <v>0</v>
      </c>
      <c r="E135" s="6">
        <v>0</v>
      </c>
      <c r="F135" s="6">
        <v>-923880.65002143104</v>
      </c>
      <c r="G135" s="6">
        <v>348251.06950000004</v>
      </c>
      <c r="H135" s="6">
        <v>39262.262965000009</v>
      </c>
      <c r="I135" s="6">
        <v>1575.93</v>
      </c>
      <c r="J135" s="15"/>
      <c r="L135" s="21"/>
      <c r="M135" s="21"/>
      <c r="N135" s="22"/>
      <c r="O135" s="22"/>
    </row>
    <row r="136" spans="1:15" x14ac:dyDescent="0.25">
      <c r="A136" s="2">
        <v>10204</v>
      </c>
      <c r="B136" s="4" t="s">
        <v>121</v>
      </c>
      <c r="C136" s="4" t="s">
        <v>157</v>
      </c>
      <c r="D136" s="6">
        <v>0</v>
      </c>
      <c r="E136" s="6">
        <v>0</v>
      </c>
      <c r="F136" s="6">
        <v>-894823.20179308602</v>
      </c>
      <c r="G136" s="6">
        <v>161211.61649999997</v>
      </c>
      <c r="H136" s="6">
        <v>13557.447116000001</v>
      </c>
      <c r="I136" s="6">
        <v>729.53</v>
      </c>
      <c r="J136" s="15"/>
      <c r="L136" s="21"/>
      <c r="M136" s="21"/>
      <c r="N136" s="22"/>
      <c r="O136" s="22"/>
    </row>
    <row r="137" spans="1:15" x14ac:dyDescent="0.25">
      <c r="A137" s="2">
        <v>10206</v>
      </c>
      <c r="B137" s="4" t="s">
        <v>122</v>
      </c>
      <c r="C137" s="4" t="s">
        <v>157</v>
      </c>
      <c r="D137" s="6">
        <v>0</v>
      </c>
      <c r="E137" s="6">
        <v>0</v>
      </c>
      <c r="F137" s="6">
        <v>0</v>
      </c>
      <c r="G137" s="6">
        <v>61560.187000000013</v>
      </c>
      <c r="H137" s="6">
        <v>6162.631136</v>
      </c>
      <c r="I137" s="6">
        <v>278.58</v>
      </c>
      <c r="J137" s="15"/>
      <c r="L137" s="21"/>
      <c r="M137" s="21"/>
      <c r="N137" s="22"/>
      <c r="O137" s="22"/>
    </row>
    <row r="138" spans="1:15" x14ac:dyDescent="0.25">
      <c r="A138" s="2">
        <v>10207</v>
      </c>
      <c r="B138" s="4" t="s">
        <v>123</v>
      </c>
      <c r="C138" s="4" t="s">
        <v>157</v>
      </c>
      <c r="D138" s="6">
        <v>0</v>
      </c>
      <c r="E138" s="6">
        <v>0</v>
      </c>
      <c r="F138" s="6">
        <v>0</v>
      </c>
      <c r="G138" s="6">
        <v>121239.3075</v>
      </c>
      <c r="H138" s="6">
        <v>13150.838219999998</v>
      </c>
      <c r="I138" s="6">
        <v>548.64</v>
      </c>
      <c r="J138" s="15"/>
      <c r="L138" s="21"/>
      <c r="M138" s="21"/>
      <c r="N138" s="22"/>
      <c r="O138" s="22"/>
    </row>
    <row r="139" spans="1:15" x14ac:dyDescent="0.25">
      <c r="A139" s="2">
        <v>10208</v>
      </c>
      <c r="B139" s="4" t="s">
        <v>124</v>
      </c>
      <c r="C139" s="4" t="s">
        <v>157</v>
      </c>
      <c r="D139" s="6">
        <v>0</v>
      </c>
      <c r="E139" s="6">
        <v>0</v>
      </c>
      <c r="F139" s="6">
        <v>0</v>
      </c>
      <c r="G139" s="6">
        <v>78536.757499999992</v>
      </c>
      <c r="H139" s="6">
        <v>6993.8349039999994</v>
      </c>
      <c r="I139" s="6">
        <v>355.4</v>
      </c>
      <c r="J139" s="15"/>
      <c r="L139" s="21"/>
      <c r="M139" s="21"/>
      <c r="N139" s="22"/>
      <c r="O139" s="22"/>
    </row>
    <row r="140" spans="1:15" x14ac:dyDescent="0.25">
      <c r="A140" s="2">
        <v>10211</v>
      </c>
      <c r="B140" s="4" t="s">
        <v>125</v>
      </c>
      <c r="C140" s="4" t="s">
        <v>157</v>
      </c>
      <c r="D140" s="6">
        <v>0</v>
      </c>
      <c r="E140" s="6">
        <v>0</v>
      </c>
      <c r="F140" s="6">
        <v>0</v>
      </c>
      <c r="G140" s="6">
        <v>5150.6840000000002</v>
      </c>
      <c r="H140" s="6">
        <v>325.84762000000001</v>
      </c>
      <c r="I140" s="6">
        <v>23.31</v>
      </c>
      <c r="J140" s="15"/>
      <c r="L140" s="21"/>
      <c r="M140" s="21"/>
      <c r="N140" s="22"/>
      <c r="O140" s="22"/>
    </row>
    <row r="141" spans="1:15" x14ac:dyDescent="0.25">
      <c r="A141" s="1">
        <v>10250</v>
      </c>
      <c r="B141" s="2" t="s">
        <v>140</v>
      </c>
      <c r="C141" s="4" t="s">
        <v>157</v>
      </c>
      <c r="D141" s="6">
        <v>0</v>
      </c>
      <c r="E141" s="6">
        <v>0</v>
      </c>
      <c r="F141" s="6">
        <v>-258606.95245000001</v>
      </c>
      <c r="G141" s="6">
        <v>189191.3170000001</v>
      </c>
      <c r="H141" s="6">
        <v>19721.888004999993</v>
      </c>
      <c r="I141" s="6">
        <v>856.14</v>
      </c>
      <c r="J141" s="15"/>
      <c r="L141" s="21"/>
      <c r="M141" s="21"/>
      <c r="N141" s="22"/>
      <c r="O141" s="22"/>
    </row>
    <row r="142" spans="1:15" x14ac:dyDescent="0.25">
      <c r="A142" s="2">
        <v>10260</v>
      </c>
      <c r="B142" s="4" t="s">
        <v>126</v>
      </c>
      <c r="C142" s="4" t="s">
        <v>157</v>
      </c>
      <c r="D142" s="6">
        <v>0</v>
      </c>
      <c r="E142" s="6">
        <v>0</v>
      </c>
      <c r="F142" s="6">
        <v>0</v>
      </c>
      <c r="G142" s="6">
        <v>56996.235999999997</v>
      </c>
      <c r="H142" s="6">
        <v>5930.3415729999997</v>
      </c>
      <c r="I142" s="6">
        <v>257.92</v>
      </c>
      <c r="J142" s="15"/>
      <c r="L142" s="21"/>
      <c r="M142" s="21"/>
      <c r="N142" s="22"/>
      <c r="O142" s="22"/>
    </row>
    <row r="143" spans="1:15" x14ac:dyDescent="0.25">
      <c r="A143" s="1">
        <v>10317</v>
      </c>
      <c r="B143" s="2" t="s">
        <v>141</v>
      </c>
      <c r="C143" s="4" t="s">
        <v>157</v>
      </c>
      <c r="D143" s="6">
        <v>0</v>
      </c>
      <c r="E143" s="6">
        <v>0</v>
      </c>
      <c r="F143" s="6">
        <v>0</v>
      </c>
      <c r="G143" s="6">
        <v>0</v>
      </c>
      <c r="H143" s="6">
        <v>122.84053600000003</v>
      </c>
      <c r="I143" s="6">
        <v>0</v>
      </c>
      <c r="J143" s="15"/>
      <c r="L143" s="21"/>
      <c r="M143" s="21"/>
      <c r="N143" s="22"/>
      <c r="O143" s="22"/>
    </row>
    <row r="144" spans="1:15" x14ac:dyDescent="0.25">
      <c r="A144" s="1">
        <v>10510</v>
      </c>
      <c r="B144" s="2" t="s">
        <v>142</v>
      </c>
      <c r="C144" s="4" t="s">
        <v>157</v>
      </c>
      <c r="D144" s="6">
        <v>0</v>
      </c>
      <c r="E144" s="6">
        <v>0</v>
      </c>
      <c r="F144" s="6">
        <v>0</v>
      </c>
      <c r="G144" s="6">
        <v>24631.713499999998</v>
      </c>
      <c r="H144" s="6">
        <v>2392.0858680000001</v>
      </c>
      <c r="I144" s="6">
        <v>111.47</v>
      </c>
      <c r="J144" s="15"/>
      <c r="L144" s="21"/>
      <c r="M144" s="21"/>
      <c r="N144" s="22"/>
      <c r="O144" s="22"/>
    </row>
    <row r="145" spans="1:15" x14ac:dyDescent="0.25">
      <c r="A145" s="1">
        <v>10515</v>
      </c>
      <c r="B145" s="2" t="s">
        <v>143</v>
      </c>
      <c r="C145" s="4" t="s">
        <v>157</v>
      </c>
      <c r="D145" s="6">
        <v>0</v>
      </c>
      <c r="E145" s="6">
        <v>0</v>
      </c>
      <c r="F145" s="6">
        <v>0</v>
      </c>
      <c r="G145" s="6">
        <v>35124.312000000005</v>
      </c>
      <c r="H145" s="6">
        <v>5711.0007720000003</v>
      </c>
      <c r="I145" s="6">
        <v>158.94999999999999</v>
      </c>
      <c r="J145" s="15"/>
      <c r="L145" s="21"/>
      <c r="M145" s="21"/>
      <c r="N145" s="22"/>
      <c r="O145" s="22"/>
    </row>
    <row r="146" spans="1:15" x14ac:dyDescent="0.25">
      <c r="A146" s="2">
        <v>10575</v>
      </c>
      <c r="B146" s="4" t="s">
        <v>0</v>
      </c>
      <c r="C146" s="4" t="s">
        <v>157</v>
      </c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15"/>
      <c r="L146" s="21"/>
      <c r="M146" s="21"/>
      <c r="N146" s="22"/>
      <c r="O146" s="22"/>
    </row>
    <row r="147" spans="1:15" x14ac:dyDescent="0.25">
      <c r="A147" s="1">
        <v>10602</v>
      </c>
      <c r="B147" s="2" t="s">
        <v>144</v>
      </c>
      <c r="C147" s="4" t="s">
        <v>157</v>
      </c>
      <c r="D147" s="6">
        <v>0</v>
      </c>
      <c r="E147" s="6">
        <v>0</v>
      </c>
      <c r="F147" s="6">
        <v>0</v>
      </c>
      <c r="G147" s="6">
        <v>182674.31049999999</v>
      </c>
      <c r="H147" s="6">
        <v>15150.357582000001</v>
      </c>
      <c r="I147" s="6">
        <v>826.65</v>
      </c>
      <c r="J147" s="15"/>
      <c r="L147" s="21"/>
      <c r="M147" s="21"/>
      <c r="N147" s="22"/>
      <c r="O147" s="22"/>
    </row>
    <row r="148" spans="1:15" x14ac:dyDescent="0.25">
      <c r="A148" s="1">
        <v>10604</v>
      </c>
      <c r="B148" s="2" t="s">
        <v>145</v>
      </c>
      <c r="C148" s="4" t="s">
        <v>157</v>
      </c>
      <c r="D148" s="6">
        <v>0</v>
      </c>
      <c r="E148" s="6">
        <v>0</v>
      </c>
      <c r="F148" s="6">
        <v>0</v>
      </c>
      <c r="G148" s="6">
        <v>84420.46650000001</v>
      </c>
      <c r="H148" s="6">
        <v>6225.6305350000011</v>
      </c>
      <c r="I148" s="6">
        <v>382.02</v>
      </c>
      <c r="J148" s="15"/>
      <c r="L148" s="21"/>
      <c r="M148" s="21"/>
      <c r="N148" s="22"/>
      <c r="O148" s="22"/>
    </row>
    <row r="149" spans="1:15" x14ac:dyDescent="0.25">
      <c r="A149" s="1">
        <v>10606</v>
      </c>
      <c r="B149" s="2" t="s">
        <v>146</v>
      </c>
      <c r="C149" s="4" t="s">
        <v>157</v>
      </c>
      <c r="D149" s="6">
        <v>0</v>
      </c>
      <c r="E149" s="6">
        <v>0</v>
      </c>
      <c r="F149" s="6">
        <v>0</v>
      </c>
      <c r="G149" s="6">
        <v>37813.484499999999</v>
      </c>
      <c r="H149" s="6">
        <v>3847.5331900000006</v>
      </c>
      <c r="I149" s="6">
        <v>171.12</v>
      </c>
      <c r="J149" s="15"/>
      <c r="L149" s="21"/>
      <c r="M149" s="21"/>
      <c r="N149" s="22"/>
      <c r="O149" s="22"/>
    </row>
    <row r="150" spans="1:15" x14ac:dyDescent="0.25">
      <c r="A150" s="1">
        <v>10608</v>
      </c>
      <c r="B150" s="2" t="s">
        <v>147</v>
      </c>
      <c r="C150" s="4" t="s">
        <v>157</v>
      </c>
      <c r="D150" s="6">
        <v>0</v>
      </c>
      <c r="E150" s="6">
        <v>0</v>
      </c>
      <c r="F150" s="6">
        <v>0</v>
      </c>
      <c r="G150" s="6">
        <v>45087.134999999995</v>
      </c>
      <c r="H150" s="6">
        <v>2682.6283960000005</v>
      </c>
      <c r="I150" s="6">
        <v>204.03</v>
      </c>
      <c r="J150" s="15"/>
      <c r="L150" s="21"/>
      <c r="M150" s="21"/>
      <c r="N150" s="22"/>
      <c r="O150" s="22"/>
    </row>
    <row r="151" spans="1:15" x14ac:dyDescent="0.25">
      <c r="A151" s="1">
        <v>10619</v>
      </c>
      <c r="B151" s="2" t="s">
        <v>148</v>
      </c>
      <c r="C151" s="4" t="s">
        <v>157</v>
      </c>
      <c r="D151" s="6">
        <v>0</v>
      </c>
      <c r="E151" s="6">
        <v>0</v>
      </c>
      <c r="F151" s="6">
        <v>0</v>
      </c>
      <c r="G151" s="6">
        <v>894.15550000000007</v>
      </c>
      <c r="H151" s="6">
        <v>233.24478800000003</v>
      </c>
      <c r="I151" s="6">
        <v>4.05</v>
      </c>
      <c r="J151" s="15"/>
      <c r="L151" s="21"/>
      <c r="M151" s="21"/>
      <c r="N151" s="22"/>
      <c r="O151" s="22"/>
    </row>
    <row r="152" spans="1:15" x14ac:dyDescent="0.25">
      <c r="A152" s="1">
        <v>10621</v>
      </c>
      <c r="B152" s="2" t="s">
        <v>149</v>
      </c>
      <c r="C152" s="4" t="s">
        <v>157</v>
      </c>
      <c r="D152" s="6">
        <v>0</v>
      </c>
      <c r="E152" s="6">
        <v>0</v>
      </c>
      <c r="F152" s="6">
        <v>0</v>
      </c>
      <c r="G152" s="6">
        <v>48150.878500000013</v>
      </c>
      <c r="H152" s="6">
        <v>7038.2650999999996</v>
      </c>
      <c r="I152" s="6">
        <v>217.9</v>
      </c>
      <c r="J152" s="15"/>
      <c r="L152" s="21"/>
      <c r="M152" s="21"/>
      <c r="N152" s="22"/>
      <c r="O152" s="22"/>
    </row>
    <row r="153" spans="1:15" x14ac:dyDescent="0.25">
      <c r="A153" s="2">
        <v>10670</v>
      </c>
      <c r="B153" s="4" t="s">
        <v>127</v>
      </c>
      <c r="C153" s="4" t="s">
        <v>157</v>
      </c>
      <c r="D153" s="6">
        <v>0</v>
      </c>
      <c r="E153" s="6">
        <v>0</v>
      </c>
      <c r="F153" s="6">
        <v>0</v>
      </c>
      <c r="G153" s="6">
        <v>13360.544999999998</v>
      </c>
      <c r="H153" s="6">
        <v>921.60468400000025</v>
      </c>
      <c r="I153" s="6">
        <v>60.46</v>
      </c>
      <c r="J153" s="15"/>
      <c r="L153" s="21"/>
      <c r="M153" s="21"/>
      <c r="N153" s="22"/>
      <c r="O153" s="22"/>
    </row>
    <row r="154" spans="1:15" x14ac:dyDescent="0.25">
      <c r="A154" s="2">
        <v>10690</v>
      </c>
      <c r="B154" s="4" t="s">
        <v>128</v>
      </c>
      <c r="C154" s="4" t="s">
        <v>157</v>
      </c>
      <c r="D154" s="6">
        <v>0</v>
      </c>
      <c r="E154" s="6">
        <v>0</v>
      </c>
      <c r="F154" s="6">
        <v>0</v>
      </c>
      <c r="G154" s="6">
        <v>6341.1360000000004</v>
      </c>
      <c r="H154" s="6">
        <v>450.17747600000007</v>
      </c>
      <c r="I154" s="6">
        <v>28.7</v>
      </c>
      <c r="J154" s="15"/>
      <c r="L154" s="21"/>
      <c r="M154" s="21"/>
      <c r="N154" s="22"/>
      <c r="O154" s="22"/>
    </row>
    <row r="155" spans="1:15" x14ac:dyDescent="0.25">
      <c r="D155" s="8">
        <f>SUBTOTAL(109,Table2[Cathedraticum Assessment FY24-25])</f>
        <v>7261980.3999999976</v>
      </c>
      <c r="E155" s="8">
        <f>SUBTOTAL(109,Table2[Clergy Healthcare Assessment FY24-25])</f>
        <v>3150000.0000000023</v>
      </c>
      <c r="F155" s="8">
        <f>SUBTOTAL(109,Table2[Indianapolis Education Assessment FY24-25])</f>
        <v>-9.6042640507221222E-10</v>
      </c>
      <c r="G155" s="8">
        <f>SUBTOTAL(109,Table2[Lay Retirement Assessment (50110) FY24-25])</f>
        <v>5715544.169999999</v>
      </c>
      <c r="H155" s="8">
        <f>SUBTOTAL(109,Table2[Workers Comp Insurance (50102) FY24-25])</f>
        <v>562279.46068220015</v>
      </c>
      <c r="I155" s="8">
        <f>SUBTOTAL(109,Table2[Safe Environment Program Assessment (51004) FY24-25])</f>
        <v>25864.340000000004</v>
      </c>
      <c r="J155" s="16"/>
    </row>
    <row r="157" spans="1:15" x14ac:dyDescent="0.25">
      <c r="B157" s="17"/>
      <c r="C157" s="17"/>
      <c r="D157" s="17"/>
      <c r="E157" s="17"/>
      <c r="F157" s="17"/>
      <c r="G157" s="17"/>
      <c r="H157" s="18"/>
      <c r="I157" s="23"/>
    </row>
    <row r="158" spans="1:15" x14ac:dyDescent="0.25">
      <c r="I158" s="8"/>
    </row>
    <row r="159" spans="1:15" x14ac:dyDescent="0.25">
      <c r="D159" s="8"/>
      <c r="E159" s="8"/>
      <c r="F159" s="8"/>
      <c r="I159" s="8"/>
    </row>
    <row r="160" spans="1:15" x14ac:dyDescent="0.25">
      <c r="G160" s="4"/>
      <c r="I160" s="8"/>
    </row>
    <row r="161" spans="7:9" x14ac:dyDescent="0.25">
      <c r="G161" s="4"/>
      <c r="I161" s="8"/>
    </row>
  </sheetData>
  <mergeCells count="1">
    <mergeCell ref="D5:I5"/>
  </mergeCells>
  <phoneticPr fontId="6" type="noConversion"/>
  <pageMargins left="0.7" right="0.7" top="0.75" bottom="0.75" header="0.3" footer="0.3"/>
  <pageSetup paperSize="5" scale="58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DC9F0-94E8-423A-A67B-C2BBD0700FC0}">
  <sheetPr>
    <pageSetUpPr fitToPage="1"/>
  </sheetPr>
  <dimension ref="A1:E147"/>
  <sheetViews>
    <sheetView zoomScaleNormal="100" zoomScaleSheetLayoutView="100" workbookViewId="0">
      <pane xSplit="2" ySplit="6" topLeftCell="C25" activePane="bottomRight" state="frozen"/>
      <selection pane="topRight" activeCell="D1" sqref="D1"/>
      <selection pane="bottomLeft" activeCell="A6" sqref="A6"/>
      <selection pane="bottomRight"/>
    </sheetView>
  </sheetViews>
  <sheetFormatPr defaultColWidth="9.109375" defaultRowHeight="13.2" x14ac:dyDescent="0.25"/>
  <cols>
    <col min="1" max="2" width="11.44140625" style="2" customWidth="1"/>
    <col min="3" max="5" width="17.6640625" style="2" customWidth="1"/>
    <col min="6" max="16384" width="9.109375" style="2"/>
  </cols>
  <sheetData>
    <row r="1" spans="1:5" x14ac:dyDescent="0.25">
      <c r="A1" s="3" t="s">
        <v>1</v>
      </c>
    </row>
    <row r="2" spans="1:5" x14ac:dyDescent="0.25">
      <c r="A2" s="3" t="s">
        <v>174</v>
      </c>
    </row>
    <row r="3" spans="1:5" x14ac:dyDescent="0.25">
      <c r="A3" s="3" t="s">
        <v>154</v>
      </c>
    </row>
    <row r="4" spans="1:5" x14ac:dyDescent="0.25">
      <c r="A4" s="3" t="s">
        <v>153</v>
      </c>
    </row>
    <row r="6" spans="1:5" ht="61.2" customHeight="1" x14ac:dyDescent="0.25">
      <c r="A6" s="9" t="s">
        <v>151</v>
      </c>
      <c r="B6" s="10" t="s">
        <v>152</v>
      </c>
      <c r="C6" s="20" t="s">
        <v>155</v>
      </c>
      <c r="D6" s="20" t="s">
        <v>156</v>
      </c>
      <c r="E6" s="20" t="s">
        <v>159</v>
      </c>
    </row>
    <row r="7" spans="1:5" x14ac:dyDescent="0.25">
      <c r="A7" s="7">
        <v>100</v>
      </c>
      <c r="B7" s="7">
        <v>1069</v>
      </c>
      <c r="C7" s="6">
        <v>3093.5745000000002</v>
      </c>
      <c r="D7" s="5">
        <v>188.60114000000004</v>
      </c>
      <c r="E7" s="6">
        <v>0</v>
      </c>
    </row>
    <row r="8" spans="1:5" x14ac:dyDescent="0.25">
      <c r="A8" s="7">
        <v>100</v>
      </c>
      <c r="B8" s="7">
        <v>1071</v>
      </c>
      <c r="C8" s="6">
        <v>14356.032500000001</v>
      </c>
      <c r="D8" s="5">
        <v>1056.1106528</v>
      </c>
      <c r="E8" s="6">
        <v>0</v>
      </c>
    </row>
    <row r="9" spans="1:5" x14ac:dyDescent="0.25">
      <c r="A9" s="7">
        <v>100</v>
      </c>
      <c r="B9" s="7">
        <v>1081</v>
      </c>
      <c r="C9" s="6">
        <v>0</v>
      </c>
      <c r="D9" s="5">
        <v>0</v>
      </c>
      <c r="E9" s="6">
        <v>0</v>
      </c>
    </row>
    <row r="10" spans="1:5" x14ac:dyDescent="0.25">
      <c r="A10" s="7">
        <v>100</v>
      </c>
      <c r="B10" s="7">
        <v>1082</v>
      </c>
      <c r="C10" s="6">
        <v>8397.0370000000003</v>
      </c>
      <c r="D10" s="5">
        <v>553.22310400000003</v>
      </c>
      <c r="E10" s="6">
        <v>0</v>
      </c>
    </row>
    <row r="11" spans="1:5" x14ac:dyDescent="0.25">
      <c r="A11" s="7">
        <v>100</v>
      </c>
      <c r="B11" s="7">
        <v>1083</v>
      </c>
      <c r="C11" s="6">
        <v>3645.4410000000007</v>
      </c>
      <c r="D11" s="5">
        <v>875.61462800000015</v>
      </c>
      <c r="E11" s="6">
        <v>0</v>
      </c>
    </row>
    <row r="12" spans="1:5" x14ac:dyDescent="0.25">
      <c r="A12" s="7">
        <v>100</v>
      </c>
      <c r="B12" s="7">
        <v>1084</v>
      </c>
      <c r="C12" s="6">
        <v>3335.67</v>
      </c>
      <c r="D12" s="5">
        <v>236.19548400000002</v>
      </c>
      <c r="E12" s="6">
        <v>0</v>
      </c>
    </row>
    <row r="13" spans="1:5" x14ac:dyDescent="0.25">
      <c r="A13" s="7">
        <v>100</v>
      </c>
      <c r="B13" s="7">
        <v>1085</v>
      </c>
      <c r="C13" s="6">
        <v>2809.0245000000004</v>
      </c>
      <c r="D13" s="5">
        <v>162.43264800000003</v>
      </c>
      <c r="E13" s="6">
        <v>0</v>
      </c>
    </row>
    <row r="14" spans="1:5" x14ac:dyDescent="0.25">
      <c r="A14" s="7">
        <v>100</v>
      </c>
      <c r="B14" s="7">
        <v>1086</v>
      </c>
      <c r="C14" s="6">
        <v>7567.2829999999985</v>
      </c>
      <c r="D14" s="5">
        <v>497.86613800000021</v>
      </c>
      <c r="E14" s="6">
        <v>0</v>
      </c>
    </row>
    <row r="15" spans="1:5" x14ac:dyDescent="0.25">
      <c r="A15" s="7">
        <v>100</v>
      </c>
      <c r="B15" s="7">
        <v>1088</v>
      </c>
      <c r="C15" s="6">
        <v>0</v>
      </c>
      <c r="D15" s="5">
        <v>0</v>
      </c>
      <c r="E15" s="6">
        <v>0</v>
      </c>
    </row>
    <row r="16" spans="1:5" x14ac:dyDescent="0.25">
      <c r="A16" s="7">
        <v>100</v>
      </c>
      <c r="B16" s="7">
        <v>1089</v>
      </c>
      <c r="C16" s="6">
        <v>6345.1070000000009</v>
      </c>
      <c r="D16" s="5">
        <v>405.6653720000001</v>
      </c>
      <c r="E16" s="6">
        <v>0</v>
      </c>
    </row>
    <row r="17" spans="1:5" x14ac:dyDescent="0.25">
      <c r="A17" s="7">
        <v>100</v>
      </c>
      <c r="B17" s="7">
        <v>1091</v>
      </c>
      <c r="C17" s="6">
        <v>19303.569</v>
      </c>
      <c r="D17" s="5">
        <v>1287.1976600000003</v>
      </c>
      <c r="E17" s="6">
        <v>0</v>
      </c>
    </row>
    <row r="18" spans="1:5" x14ac:dyDescent="0.25">
      <c r="A18" s="7">
        <v>100</v>
      </c>
      <c r="B18" s="7">
        <v>1092</v>
      </c>
      <c r="C18" s="6">
        <v>27123.115000000005</v>
      </c>
      <c r="D18" s="5">
        <v>1802.2558680000002</v>
      </c>
      <c r="E18" s="6">
        <v>0</v>
      </c>
    </row>
    <row r="19" spans="1:5" x14ac:dyDescent="0.25">
      <c r="A19" s="7">
        <v>100</v>
      </c>
      <c r="B19" s="7">
        <v>1093</v>
      </c>
      <c r="C19" s="6">
        <v>5199.255000000001</v>
      </c>
      <c r="D19" s="5">
        <v>321.73428000000007</v>
      </c>
      <c r="E19" s="6">
        <v>0</v>
      </c>
    </row>
    <row r="20" spans="1:5" x14ac:dyDescent="0.25">
      <c r="A20" s="7">
        <v>100</v>
      </c>
      <c r="B20" s="7">
        <v>1094</v>
      </c>
      <c r="C20" s="6">
        <v>16800.361000000001</v>
      </c>
      <c r="D20" s="5">
        <v>5083.0241400000004</v>
      </c>
      <c r="E20" s="6">
        <v>0</v>
      </c>
    </row>
    <row r="21" spans="1:5" x14ac:dyDescent="0.25">
      <c r="A21" s="7">
        <v>100</v>
      </c>
      <c r="B21" s="7">
        <v>1097</v>
      </c>
      <c r="C21" s="6">
        <v>2862.1620000000003</v>
      </c>
      <c r="D21" s="5">
        <v>171.51436400000003</v>
      </c>
      <c r="E21" s="6">
        <v>0</v>
      </c>
    </row>
    <row r="22" spans="1:5" x14ac:dyDescent="0.25">
      <c r="A22" s="7">
        <v>100</v>
      </c>
      <c r="B22" s="7">
        <v>1101</v>
      </c>
      <c r="C22" s="6">
        <v>12311.602499999999</v>
      </c>
      <c r="D22" s="5">
        <v>932.39636000000019</v>
      </c>
      <c r="E22" s="6">
        <v>1304.29</v>
      </c>
    </row>
    <row r="23" spans="1:5" x14ac:dyDescent="0.25">
      <c r="A23" s="7">
        <v>100</v>
      </c>
      <c r="B23" s="7">
        <v>1103</v>
      </c>
      <c r="C23" s="6">
        <v>23879.7605</v>
      </c>
      <c r="D23" s="5">
        <v>1641.8542560000003</v>
      </c>
      <c r="E23" s="6">
        <v>0</v>
      </c>
    </row>
    <row r="24" spans="1:5" x14ac:dyDescent="0.25">
      <c r="A24" s="7">
        <v>100</v>
      </c>
      <c r="B24" s="7">
        <v>1110</v>
      </c>
      <c r="C24" s="6">
        <v>26653.586500000001</v>
      </c>
      <c r="D24" s="5">
        <v>1717.1555640000006</v>
      </c>
      <c r="E24" s="6">
        <v>0</v>
      </c>
    </row>
    <row r="25" spans="1:5" x14ac:dyDescent="0.25">
      <c r="A25" s="7">
        <v>100</v>
      </c>
      <c r="B25" s="7">
        <v>1112</v>
      </c>
      <c r="C25" s="6">
        <v>15066.519500000002</v>
      </c>
      <c r="D25" s="5">
        <v>1039.3513480000001</v>
      </c>
      <c r="E25" s="6">
        <v>0</v>
      </c>
    </row>
    <row r="26" spans="1:5" x14ac:dyDescent="0.25">
      <c r="A26" s="7">
        <v>100</v>
      </c>
      <c r="B26" s="7">
        <v>1114</v>
      </c>
      <c r="C26" s="6">
        <v>3556.7990000000004</v>
      </c>
      <c r="D26" s="5">
        <v>223.09873600000006</v>
      </c>
      <c r="E26" s="6">
        <v>0</v>
      </c>
    </row>
    <row r="27" spans="1:5" x14ac:dyDescent="0.25">
      <c r="A27" s="7">
        <v>100</v>
      </c>
      <c r="B27" s="7">
        <v>1115</v>
      </c>
      <c r="C27" s="6">
        <v>4408.8235000000004</v>
      </c>
      <c r="D27" s="5">
        <v>289.90108000000004</v>
      </c>
      <c r="E27" s="6">
        <v>0</v>
      </c>
    </row>
    <row r="28" spans="1:5" x14ac:dyDescent="0.25">
      <c r="A28" s="7">
        <v>100</v>
      </c>
      <c r="B28" s="7">
        <v>1117</v>
      </c>
      <c r="C28" s="6">
        <v>0</v>
      </c>
      <c r="D28" s="5">
        <v>0</v>
      </c>
      <c r="E28" s="6">
        <v>0</v>
      </c>
    </row>
    <row r="29" spans="1:5" x14ac:dyDescent="0.25">
      <c r="A29" s="7">
        <v>100</v>
      </c>
      <c r="B29" s="7">
        <v>1118</v>
      </c>
      <c r="C29" s="6">
        <v>0</v>
      </c>
      <c r="D29" s="5">
        <v>0</v>
      </c>
      <c r="E29" s="6">
        <v>0</v>
      </c>
    </row>
    <row r="30" spans="1:5" x14ac:dyDescent="0.25">
      <c r="A30" s="7">
        <v>100</v>
      </c>
      <c r="B30" s="7">
        <v>1119</v>
      </c>
      <c r="C30" s="6">
        <v>5806.9344999999994</v>
      </c>
      <c r="D30" s="5">
        <v>346.75816000000009</v>
      </c>
      <c r="E30" s="6">
        <v>0</v>
      </c>
    </row>
    <row r="31" spans="1:5" x14ac:dyDescent="0.25">
      <c r="A31" s="7">
        <v>100</v>
      </c>
      <c r="B31" s="7">
        <v>1120</v>
      </c>
      <c r="C31" s="6">
        <f>6838.1265</f>
        <v>6838.1265000000003</v>
      </c>
      <c r="D31" s="5">
        <f>429.90066</f>
        <v>429.90066000000002</v>
      </c>
      <c r="E31" s="6">
        <v>0</v>
      </c>
    </row>
    <row r="32" spans="1:5" x14ac:dyDescent="0.25">
      <c r="A32" s="7">
        <v>100</v>
      </c>
      <c r="B32" s="7">
        <v>1122</v>
      </c>
      <c r="C32" s="6">
        <v>0</v>
      </c>
      <c r="D32" s="5">
        <v>0</v>
      </c>
      <c r="E32" s="6">
        <v>0</v>
      </c>
    </row>
    <row r="33" spans="1:5" x14ac:dyDescent="0.25">
      <c r="A33" s="7">
        <v>100</v>
      </c>
      <c r="B33" s="7">
        <v>1123</v>
      </c>
      <c r="C33" s="6">
        <v>2433.9119999999998</v>
      </c>
      <c r="D33" s="5">
        <v>148.51200000000003</v>
      </c>
      <c r="E33" s="6">
        <v>0</v>
      </c>
    </row>
    <row r="34" spans="1:5" x14ac:dyDescent="0.25">
      <c r="A34" s="7">
        <v>100</v>
      </c>
      <c r="B34" s="7">
        <v>1124</v>
      </c>
      <c r="C34" s="6">
        <v>4389.04</v>
      </c>
      <c r="D34" s="5">
        <v>297.09792000000004</v>
      </c>
      <c r="E34" s="6">
        <v>0</v>
      </c>
    </row>
    <row r="35" spans="1:5" x14ac:dyDescent="0.25">
      <c r="A35" s="7">
        <v>100</v>
      </c>
      <c r="B35" s="7">
        <v>1129</v>
      </c>
      <c r="C35" s="6">
        <v>14000.324500000002</v>
      </c>
      <c r="D35" s="5">
        <v>1070.7182780000001</v>
      </c>
      <c r="E35" s="6">
        <v>0</v>
      </c>
    </row>
    <row r="36" spans="1:5" x14ac:dyDescent="0.25">
      <c r="A36" s="7">
        <v>100</v>
      </c>
      <c r="B36" s="7">
        <v>1131</v>
      </c>
      <c r="C36" s="6">
        <v>5342.8240000000005</v>
      </c>
      <c r="D36" s="5">
        <v>350.16027200000008</v>
      </c>
      <c r="E36" s="6">
        <v>0</v>
      </c>
    </row>
    <row r="37" spans="1:5" x14ac:dyDescent="0.25">
      <c r="A37" s="7">
        <v>100</v>
      </c>
      <c r="B37" s="7">
        <v>1132</v>
      </c>
      <c r="C37" s="6">
        <f>10249.852</f>
        <v>10249.852000000001</v>
      </c>
      <c r="D37" s="5">
        <f>653.824248</f>
        <v>653.82424800000001</v>
      </c>
      <c r="E37" s="6">
        <v>0</v>
      </c>
    </row>
    <row r="38" spans="1:5" x14ac:dyDescent="0.25">
      <c r="A38" s="7">
        <v>100</v>
      </c>
      <c r="B38" s="7">
        <v>1133</v>
      </c>
      <c r="C38" s="6">
        <v>1854.5495000000001</v>
      </c>
      <c r="D38" s="5">
        <v>112.18886000000001</v>
      </c>
      <c r="E38" s="6">
        <v>0</v>
      </c>
    </row>
    <row r="39" spans="1:5" x14ac:dyDescent="0.25">
      <c r="A39" s="7">
        <v>100</v>
      </c>
      <c r="B39" s="7">
        <v>1134</v>
      </c>
      <c r="C39" s="6">
        <v>165</v>
      </c>
      <c r="D39" s="5">
        <v>10.500000000000002</v>
      </c>
      <c r="E39" s="6">
        <v>0</v>
      </c>
    </row>
    <row r="40" spans="1:5" x14ac:dyDescent="0.25">
      <c r="A40" s="7">
        <v>100</v>
      </c>
      <c r="B40" s="7">
        <v>1136</v>
      </c>
      <c r="C40" s="6">
        <v>374</v>
      </c>
      <c r="D40" s="5">
        <v>20.944000000000003</v>
      </c>
      <c r="E40" s="6">
        <v>0</v>
      </c>
    </row>
    <row r="41" spans="1:5" x14ac:dyDescent="0.25">
      <c r="A41" s="7">
        <v>100</v>
      </c>
      <c r="B41" s="7">
        <v>1143</v>
      </c>
      <c r="C41" s="6">
        <v>2457.3125</v>
      </c>
      <c r="D41" s="5">
        <v>141.09197200000003</v>
      </c>
      <c r="E41" s="6">
        <v>0</v>
      </c>
    </row>
    <row r="42" spans="1:5" x14ac:dyDescent="0.25">
      <c r="A42" s="7">
        <v>100</v>
      </c>
      <c r="B42" s="7">
        <v>1147</v>
      </c>
      <c r="C42" s="6">
        <v>1691.644</v>
      </c>
      <c r="D42" s="5">
        <v>94.732064000000008</v>
      </c>
      <c r="E42" s="6">
        <v>0</v>
      </c>
    </row>
    <row r="43" spans="1:5" x14ac:dyDescent="0.25">
      <c r="A43" s="7">
        <v>100</v>
      </c>
      <c r="B43" s="7">
        <v>1152</v>
      </c>
      <c r="C43" s="6">
        <v>384.54</v>
      </c>
      <c r="D43" s="5">
        <v>21.534240000000004</v>
      </c>
      <c r="E43" s="6">
        <v>0</v>
      </c>
    </row>
    <row r="44" spans="1:5" x14ac:dyDescent="0.25">
      <c r="A44" s="7">
        <v>100</v>
      </c>
      <c r="B44" s="7">
        <v>1154</v>
      </c>
      <c r="C44" s="6">
        <v>1793.768</v>
      </c>
      <c r="D44" s="5">
        <v>105.65662800000001</v>
      </c>
      <c r="E44" s="6">
        <v>0</v>
      </c>
    </row>
    <row r="45" spans="1:5" x14ac:dyDescent="0.25">
      <c r="A45" s="7">
        <v>100</v>
      </c>
      <c r="B45" s="7">
        <v>1155</v>
      </c>
      <c r="C45" s="6">
        <v>1101.2920000000001</v>
      </c>
      <c r="D45" s="5">
        <v>68.904948000000005</v>
      </c>
      <c r="E45" s="6">
        <v>0</v>
      </c>
    </row>
    <row r="46" spans="1:5" x14ac:dyDescent="0.25">
      <c r="A46" s="2">
        <v>100</v>
      </c>
      <c r="B46" s="2">
        <v>1156</v>
      </c>
      <c r="C46" s="6">
        <v>701.17200000000003</v>
      </c>
      <c r="D46" s="5">
        <v>39.265632000000004</v>
      </c>
      <c r="E46" s="6">
        <v>0</v>
      </c>
    </row>
    <row r="47" spans="1:5" x14ac:dyDescent="0.25">
      <c r="A47" s="2">
        <v>100</v>
      </c>
      <c r="B47" s="2">
        <v>1213</v>
      </c>
      <c r="C47" s="6">
        <v>0</v>
      </c>
      <c r="D47" s="5">
        <v>0</v>
      </c>
      <c r="E47" s="6">
        <v>0</v>
      </c>
    </row>
    <row r="48" spans="1:5" x14ac:dyDescent="0.25">
      <c r="A48" s="2">
        <v>100</v>
      </c>
      <c r="B48" s="2">
        <v>1215</v>
      </c>
      <c r="C48" s="6">
        <v>0</v>
      </c>
      <c r="D48" s="5">
        <v>0</v>
      </c>
      <c r="E48" s="6">
        <v>0</v>
      </c>
    </row>
    <row r="49" spans="1:5" x14ac:dyDescent="0.25">
      <c r="A49" s="2">
        <v>100</v>
      </c>
      <c r="B49" s="2">
        <v>1216</v>
      </c>
      <c r="C49" s="6">
        <v>10658.5605</v>
      </c>
      <c r="D49" s="5">
        <v>693.05681200000015</v>
      </c>
      <c r="E49" s="6">
        <v>0</v>
      </c>
    </row>
    <row r="50" spans="1:5" x14ac:dyDescent="0.25">
      <c r="A50" s="2">
        <v>180</v>
      </c>
      <c r="B50" s="2">
        <v>1013</v>
      </c>
      <c r="C50" s="6">
        <v>12747.463500000002</v>
      </c>
      <c r="D50" s="5">
        <v>969.67435799999987</v>
      </c>
      <c r="E50" s="6">
        <v>81.37</v>
      </c>
    </row>
    <row r="51" spans="1:5" x14ac:dyDescent="0.25">
      <c r="A51" s="2">
        <v>180</v>
      </c>
      <c r="B51" s="2">
        <v>1060</v>
      </c>
      <c r="C51" s="6">
        <v>3670.1089999999999</v>
      </c>
      <c r="D51" s="5">
        <v>1439.4860160000001</v>
      </c>
      <c r="E51" s="6">
        <v>0</v>
      </c>
    </row>
    <row r="52" spans="1:5" x14ac:dyDescent="0.25">
      <c r="A52" s="2">
        <v>180</v>
      </c>
      <c r="B52" s="2">
        <v>1183</v>
      </c>
      <c r="C52" s="6">
        <v>1563.3420000000001</v>
      </c>
      <c r="D52" s="5">
        <v>735.51024899999993</v>
      </c>
      <c r="E52" s="6">
        <v>0</v>
      </c>
    </row>
    <row r="53" spans="1:5" x14ac:dyDescent="0.25">
      <c r="A53" s="2">
        <v>180</v>
      </c>
      <c r="B53" s="2">
        <v>1184</v>
      </c>
      <c r="C53" s="6">
        <v>0</v>
      </c>
      <c r="D53" s="5">
        <v>0</v>
      </c>
      <c r="E53" s="6">
        <v>0</v>
      </c>
    </row>
    <row r="54" spans="1:5" x14ac:dyDescent="0.25">
      <c r="A54" s="2">
        <v>190</v>
      </c>
      <c r="B54" s="2">
        <v>1010</v>
      </c>
      <c r="C54" s="6">
        <v>2540.2060000000001</v>
      </c>
      <c r="D54" s="5">
        <v>430.55650400000002</v>
      </c>
      <c r="E54" s="6">
        <v>0</v>
      </c>
    </row>
    <row r="55" spans="1:5" x14ac:dyDescent="0.25">
      <c r="A55" s="2">
        <v>240</v>
      </c>
      <c r="B55" s="2">
        <v>1046</v>
      </c>
      <c r="C55" s="6">
        <v>8725.34</v>
      </c>
      <c r="D55" s="5">
        <v>749.91683200000011</v>
      </c>
      <c r="E55" s="6">
        <v>0</v>
      </c>
    </row>
    <row r="56" spans="1:5" x14ac:dyDescent="0.25">
      <c r="A56" s="2" t="s">
        <v>158</v>
      </c>
      <c r="C56" s="8">
        <f>SUBTOTAL(109,Table1[Lay Retirement Assessment (50110)])</f>
        <v>306204.03550000006</v>
      </c>
      <c r="D56" s="8">
        <f>SUBTOTAL(109,Table1[Workers Comp Insurance (50102)])</f>
        <v>27415.183475799997</v>
      </c>
      <c r="E56" s="8">
        <f>SUBTOTAL(109,Table1[Safe Environment Program Assessment (51004)])</f>
        <v>1385.6599999999999</v>
      </c>
    </row>
    <row r="57" spans="1:5" x14ac:dyDescent="0.25">
      <c r="B57" s="4"/>
      <c r="C57" s="6"/>
      <c r="D57" s="5"/>
      <c r="E57" s="6"/>
    </row>
    <row r="58" spans="1:5" x14ac:dyDescent="0.25">
      <c r="B58" s="4"/>
      <c r="C58" s="6"/>
      <c r="D58" s="5"/>
      <c r="E58" s="6"/>
    </row>
    <row r="59" spans="1:5" x14ac:dyDescent="0.25">
      <c r="B59" s="4"/>
      <c r="C59" s="6"/>
      <c r="D59" s="5"/>
      <c r="E59" s="6"/>
    </row>
    <row r="60" spans="1:5" x14ac:dyDescent="0.25">
      <c r="B60" s="4"/>
      <c r="C60" s="6"/>
      <c r="D60" s="5"/>
      <c r="E60" s="6"/>
    </row>
    <row r="61" spans="1:5" x14ac:dyDescent="0.25">
      <c r="B61" s="4"/>
      <c r="C61" s="6"/>
      <c r="D61" s="5"/>
      <c r="E61" s="6"/>
    </row>
    <row r="62" spans="1:5" x14ac:dyDescent="0.25">
      <c r="B62" s="4"/>
      <c r="C62" s="6"/>
      <c r="D62" s="5"/>
      <c r="E62" s="6"/>
    </row>
    <row r="63" spans="1:5" x14ac:dyDescent="0.25">
      <c r="B63" s="4"/>
      <c r="C63" s="6"/>
      <c r="D63" s="5"/>
      <c r="E63" s="6"/>
    </row>
    <row r="64" spans="1:5" x14ac:dyDescent="0.25">
      <c r="B64" s="4"/>
      <c r="C64" s="6"/>
      <c r="D64" s="5"/>
      <c r="E64" s="6"/>
    </row>
    <row r="65" spans="2:5" x14ac:dyDescent="0.25">
      <c r="B65" s="4"/>
      <c r="C65" s="6"/>
      <c r="D65" s="5"/>
      <c r="E65" s="6"/>
    </row>
    <row r="66" spans="2:5" x14ac:dyDescent="0.25">
      <c r="B66" s="4"/>
      <c r="C66" s="6"/>
      <c r="D66" s="5"/>
      <c r="E66" s="6"/>
    </row>
    <row r="67" spans="2:5" x14ac:dyDescent="0.25">
      <c r="B67" s="4"/>
      <c r="C67" s="6"/>
      <c r="D67" s="5"/>
      <c r="E67" s="6"/>
    </row>
    <row r="68" spans="2:5" x14ac:dyDescent="0.25">
      <c r="B68" s="4"/>
      <c r="C68" s="6"/>
      <c r="D68" s="5"/>
      <c r="E68" s="6"/>
    </row>
    <row r="69" spans="2:5" x14ac:dyDescent="0.25">
      <c r="B69" s="4"/>
      <c r="C69" s="6"/>
      <c r="D69" s="5"/>
      <c r="E69" s="6"/>
    </row>
    <row r="70" spans="2:5" x14ac:dyDescent="0.25">
      <c r="B70" s="4"/>
      <c r="C70" s="6"/>
      <c r="D70" s="5"/>
      <c r="E70" s="6"/>
    </row>
    <row r="71" spans="2:5" x14ac:dyDescent="0.25">
      <c r="B71" s="4"/>
      <c r="C71" s="6"/>
      <c r="D71" s="5"/>
      <c r="E71" s="6"/>
    </row>
    <row r="72" spans="2:5" x14ac:dyDescent="0.25">
      <c r="B72" s="4"/>
      <c r="C72" s="6"/>
      <c r="D72" s="5"/>
      <c r="E72" s="6"/>
    </row>
    <row r="73" spans="2:5" x14ac:dyDescent="0.25">
      <c r="B73" s="4"/>
      <c r="C73" s="6"/>
      <c r="D73" s="5"/>
      <c r="E73" s="6"/>
    </row>
    <row r="74" spans="2:5" x14ac:dyDescent="0.25">
      <c r="B74" s="4"/>
      <c r="C74" s="6"/>
      <c r="D74" s="5"/>
      <c r="E74" s="6"/>
    </row>
    <row r="75" spans="2:5" x14ac:dyDescent="0.25">
      <c r="B75" s="4"/>
      <c r="C75" s="6"/>
      <c r="D75" s="5"/>
      <c r="E75" s="6"/>
    </row>
    <row r="76" spans="2:5" x14ac:dyDescent="0.25">
      <c r="B76" s="4"/>
      <c r="C76" s="6"/>
      <c r="D76" s="5"/>
      <c r="E76" s="6"/>
    </row>
    <row r="77" spans="2:5" x14ac:dyDescent="0.25">
      <c r="B77" s="4"/>
      <c r="C77" s="6"/>
      <c r="D77" s="5"/>
      <c r="E77" s="6"/>
    </row>
    <row r="78" spans="2:5" x14ac:dyDescent="0.25">
      <c r="B78" s="4"/>
      <c r="C78" s="6"/>
      <c r="D78" s="5"/>
      <c r="E78" s="6"/>
    </row>
    <row r="79" spans="2:5" x14ac:dyDescent="0.25">
      <c r="B79" s="4"/>
      <c r="C79" s="6"/>
      <c r="D79" s="5"/>
      <c r="E79" s="6"/>
    </row>
    <row r="80" spans="2:5" x14ac:dyDescent="0.25">
      <c r="B80" s="4"/>
      <c r="C80" s="6"/>
      <c r="D80" s="5"/>
      <c r="E80" s="6"/>
    </row>
    <row r="81" spans="2:5" x14ac:dyDescent="0.25">
      <c r="B81" s="4"/>
      <c r="C81" s="6"/>
      <c r="D81" s="5"/>
      <c r="E81" s="6"/>
    </row>
    <row r="82" spans="2:5" x14ac:dyDescent="0.25">
      <c r="B82" s="4"/>
      <c r="C82" s="6"/>
      <c r="D82" s="5"/>
      <c r="E82" s="6"/>
    </row>
    <row r="83" spans="2:5" x14ac:dyDescent="0.25">
      <c r="B83" s="4"/>
      <c r="C83" s="6"/>
      <c r="D83" s="5"/>
      <c r="E83" s="6"/>
    </row>
    <row r="84" spans="2:5" x14ac:dyDescent="0.25">
      <c r="B84" s="4"/>
      <c r="C84" s="6"/>
      <c r="D84" s="5"/>
      <c r="E84" s="6"/>
    </row>
    <row r="85" spans="2:5" x14ac:dyDescent="0.25">
      <c r="B85" s="4"/>
      <c r="C85" s="6"/>
      <c r="D85" s="5"/>
      <c r="E85" s="6"/>
    </row>
    <row r="86" spans="2:5" x14ac:dyDescent="0.25">
      <c r="B86" s="4"/>
      <c r="C86" s="6"/>
      <c r="D86" s="5"/>
      <c r="E86" s="6"/>
    </row>
    <row r="87" spans="2:5" x14ac:dyDescent="0.25">
      <c r="B87" s="4"/>
      <c r="C87" s="6"/>
      <c r="D87" s="5"/>
      <c r="E87" s="6"/>
    </row>
    <row r="88" spans="2:5" x14ac:dyDescent="0.25">
      <c r="B88" s="4"/>
      <c r="C88" s="6"/>
      <c r="D88" s="5"/>
      <c r="E88" s="6"/>
    </row>
    <row r="89" spans="2:5" x14ac:dyDescent="0.25">
      <c r="B89" s="4"/>
      <c r="C89" s="6"/>
      <c r="D89" s="5"/>
      <c r="E89" s="6"/>
    </row>
    <row r="90" spans="2:5" x14ac:dyDescent="0.25">
      <c r="B90" s="4"/>
      <c r="C90" s="6"/>
      <c r="D90" s="5"/>
      <c r="E90" s="6"/>
    </row>
    <row r="91" spans="2:5" x14ac:dyDescent="0.25">
      <c r="B91" s="4"/>
      <c r="C91" s="6"/>
      <c r="D91" s="5"/>
      <c r="E91" s="6"/>
    </row>
    <row r="92" spans="2:5" x14ac:dyDescent="0.25">
      <c r="C92" s="6"/>
      <c r="D92" s="5"/>
      <c r="E92" s="6"/>
    </row>
    <row r="93" spans="2:5" x14ac:dyDescent="0.25">
      <c r="B93" s="4"/>
      <c r="C93" s="6"/>
      <c r="D93" s="5"/>
      <c r="E93" s="6"/>
    </row>
    <row r="94" spans="2:5" x14ac:dyDescent="0.25">
      <c r="B94" s="4"/>
      <c r="C94" s="6"/>
      <c r="D94" s="5"/>
      <c r="E94" s="6"/>
    </row>
    <row r="95" spans="2:5" x14ac:dyDescent="0.25">
      <c r="B95" s="4"/>
      <c r="C95" s="6"/>
      <c r="D95" s="5"/>
      <c r="E95" s="6"/>
    </row>
    <row r="96" spans="2:5" x14ac:dyDescent="0.25">
      <c r="B96" s="4"/>
      <c r="C96" s="6"/>
      <c r="D96" s="5"/>
      <c r="E96" s="6"/>
    </row>
    <row r="97" spans="2:5" ht="16.2" customHeight="1" x14ac:dyDescent="0.25">
      <c r="B97" s="4"/>
      <c r="C97" s="6"/>
      <c r="D97" s="5"/>
      <c r="E97" s="6"/>
    </row>
    <row r="98" spans="2:5" x14ac:dyDescent="0.25">
      <c r="B98" s="4"/>
      <c r="C98" s="6"/>
      <c r="D98" s="5"/>
      <c r="E98" s="6"/>
    </row>
    <row r="99" spans="2:5" x14ac:dyDescent="0.25">
      <c r="B99" s="4"/>
      <c r="C99" s="6"/>
      <c r="D99" s="5"/>
      <c r="E99" s="6"/>
    </row>
    <row r="100" spans="2:5" x14ac:dyDescent="0.25">
      <c r="B100" s="4"/>
      <c r="C100" s="6"/>
      <c r="D100" s="5"/>
      <c r="E100" s="6"/>
    </row>
    <row r="101" spans="2:5" x14ac:dyDescent="0.25">
      <c r="B101" s="4"/>
      <c r="C101" s="6"/>
      <c r="D101" s="5"/>
      <c r="E101" s="6"/>
    </row>
    <row r="102" spans="2:5" x14ac:dyDescent="0.25">
      <c r="B102" s="4"/>
      <c r="C102" s="6"/>
      <c r="D102" s="5"/>
      <c r="E102" s="6"/>
    </row>
    <row r="103" spans="2:5" x14ac:dyDescent="0.25">
      <c r="B103" s="4"/>
      <c r="C103" s="6"/>
      <c r="D103" s="5"/>
      <c r="E103" s="6"/>
    </row>
    <row r="104" spans="2:5" x14ac:dyDescent="0.25">
      <c r="B104" s="4"/>
      <c r="C104" s="6"/>
      <c r="D104" s="5"/>
      <c r="E104" s="6"/>
    </row>
    <row r="105" spans="2:5" x14ac:dyDescent="0.25">
      <c r="B105" s="4"/>
      <c r="C105" s="6"/>
      <c r="D105" s="5"/>
      <c r="E105" s="6"/>
    </row>
    <row r="106" spans="2:5" x14ac:dyDescent="0.25">
      <c r="B106" s="4"/>
      <c r="C106" s="6"/>
      <c r="D106" s="5"/>
      <c r="E106" s="6"/>
    </row>
    <row r="107" spans="2:5" x14ac:dyDescent="0.25">
      <c r="B107" s="4"/>
      <c r="C107" s="6"/>
      <c r="D107" s="5"/>
      <c r="E107" s="6"/>
    </row>
    <row r="108" spans="2:5" x14ac:dyDescent="0.25">
      <c r="B108" s="4"/>
      <c r="C108" s="6"/>
      <c r="D108" s="5"/>
      <c r="E108" s="6"/>
    </row>
    <row r="109" spans="2:5" x14ac:dyDescent="0.25">
      <c r="B109" s="4"/>
      <c r="C109" s="6"/>
      <c r="D109" s="5"/>
      <c r="E109" s="6"/>
    </row>
    <row r="110" spans="2:5" x14ac:dyDescent="0.25">
      <c r="B110" s="4"/>
      <c r="C110" s="6"/>
      <c r="D110" s="5"/>
      <c r="E110" s="6"/>
    </row>
    <row r="111" spans="2:5" x14ac:dyDescent="0.25">
      <c r="B111" s="4"/>
      <c r="C111" s="6"/>
      <c r="D111" s="5"/>
      <c r="E111" s="6"/>
    </row>
    <row r="112" spans="2:5" x14ac:dyDescent="0.25">
      <c r="B112" s="4"/>
      <c r="C112" s="6"/>
      <c r="D112" s="5"/>
      <c r="E112" s="6"/>
    </row>
    <row r="113" spans="2:5" x14ac:dyDescent="0.25">
      <c r="B113" s="4"/>
      <c r="C113" s="6"/>
      <c r="D113" s="5"/>
      <c r="E113" s="6"/>
    </row>
    <row r="114" spans="2:5" x14ac:dyDescent="0.25">
      <c r="B114" s="4"/>
      <c r="C114" s="6"/>
      <c r="D114" s="5"/>
      <c r="E114" s="6"/>
    </row>
    <row r="115" spans="2:5" x14ac:dyDescent="0.25">
      <c r="B115" s="4"/>
      <c r="C115" s="6"/>
      <c r="D115" s="5"/>
      <c r="E115" s="6"/>
    </row>
    <row r="116" spans="2:5" x14ac:dyDescent="0.25">
      <c r="B116" s="4"/>
      <c r="C116" s="6"/>
      <c r="D116" s="5"/>
      <c r="E116" s="6"/>
    </row>
    <row r="117" spans="2:5" x14ac:dyDescent="0.25">
      <c r="B117" s="4"/>
      <c r="C117" s="6"/>
      <c r="D117" s="5"/>
      <c r="E117" s="6"/>
    </row>
    <row r="118" spans="2:5" x14ac:dyDescent="0.25">
      <c r="B118" s="4"/>
      <c r="C118" s="6"/>
      <c r="D118" s="5"/>
      <c r="E118" s="6"/>
    </row>
    <row r="119" spans="2:5" x14ac:dyDescent="0.25">
      <c r="B119" s="4"/>
      <c r="C119" s="6"/>
      <c r="D119" s="5"/>
      <c r="E119" s="6"/>
    </row>
    <row r="120" spans="2:5" x14ac:dyDescent="0.25">
      <c r="B120" s="4"/>
      <c r="C120" s="6"/>
      <c r="D120" s="5"/>
      <c r="E120" s="6"/>
    </row>
    <row r="121" spans="2:5" x14ac:dyDescent="0.25">
      <c r="B121" s="4"/>
      <c r="C121" s="6"/>
      <c r="D121" s="5"/>
      <c r="E121" s="6"/>
    </row>
    <row r="122" spans="2:5" x14ac:dyDescent="0.25">
      <c r="B122" s="4"/>
      <c r="C122" s="6"/>
      <c r="D122" s="5"/>
      <c r="E122" s="6"/>
    </row>
    <row r="123" spans="2:5" x14ac:dyDescent="0.25">
      <c r="B123" s="4"/>
      <c r="C123" s="6"/>
      <c r="D123" s="5"/>
      <c r="E123" s="6"/>
    </row>
    <row r="124" spans="2:5" x14ac:dyDescent="0.25">
      <c r="B124" s="4"/>
      <c r="C124" s="6"/>
      <c r="D124" s="6"/>
      <c r="E124" s="6"/>
    </row>
    <row r="125" spans="2:5" x14ac:dyDescent="0.25">
      <c r="B125" s="4"/>
      <c r="C125" s="6"/>
      <c r="D125" s="6"/>
      <c r="E125" s="6"/>
    </row>
    <row r="126" spans="2:5" x14ac:dyDescent="0.25">
      <c r="B126" s="4"/>
      <c r="C126" s="6"/>
      <c r="D126" s="6"/>
      <c r="E126" s="6"/>
    </row>
    <row r="127" spans="2:5" x14ac:dyDescent="0.25">
      <c r="B127" s="4"/>
      <c r="C127" s="6"/>
      <c r="D127" s="6"/>
      <c r="E127" s="6"/>
    </row>
    <row r="128" spans="2:5" x14ac:dyDescent="0.25">
      <c r="B128" s="4"/>
      <c r="C128" s="6"/>
      <c r="D128" s="6"/>
      <c r="E128" s="6"/>
    </row>
    <row r="129" spans="1:5" x14ac:dyDescent="0.25">
      <c r="B129" s="4"/>
      <c r="C129" s="6"/>
      <c r="D129" s="6"/>
      <c r="E129" s="6"/>
    </row>
    <row r="130" spans="1:5" x14ac:dyDescent="0.25">
      <c r="B130" s="4"/>
      <c r="C130" s="6"/>
      <c r="D130" s="6"/>
      <c r="E130" s="6"/>
    </row>
    <row r="131" spans="1:5" x14ac:dyDescent="0.25">
      <c r="B131" s="4"/>
      <c r="C131" s="6"/>
      <c r="D131" s="6"/>
      <c r="E131" s="6"/>
    </row>
    <row r="132" spans="1:5" x14ac:dyDescent="0.25">
      <c r="B132" s="4"/>
      <c r="C132" s="6"/>
      <c r="D132" s="6"/>
      <c r="E132" s="6"/>
    </row>
    <row r="133" spans="1:5" x14ac:dyDescent="0.25">
      <c r="A133" s="1"/>
      <c r="C133" s="6"/>
      <c r="D133" s="6"/>
      <c r="E133" s="6"/>
    </row>
    <row r="134" spans="1:5" x14ac:dyDescent="0.25">
      <c r="B134" s="4"/>
      <c r="C134" s="6"/>
      <c r="D134" s="6"/>
      <c r="E134" s="6"/>
    </row>
    <row r="135" spans="1:5" x14ac:dyDescent="0.25">
      <c r="A135" s="1"/>
      <c r="C135" s="6"/>
      <c r="D135" s="6"/>
      <c r="E135" s="6"/>
    </row>
    <row r="136" spans="1:5" x14ac:dyDescent="0.25">
      <c r="B136" s="4"/>
      <c r="C136" s="6"/>
      <c r="D136" s="6"/>
      <c r="E136" s="6"/>
    </row>
    <row r="137" spans="1:5" x14ac:dyDescent="0.25">
      <c r="A137" s="1"/>
      <c r="C137" s="6"/>
      <c r="D137" s="6"/>
      <c r="E137" s="6"/>
    </row>
    <row r="138" spans="1:5" x14ac:dyDescent="0.25">
      <c r="A138" s="1"/>
      <c r="C138" s="6"/>
      <c r="D138" s="6"/>
      <c r="E138" s="6"/>
    </row>
    <row r="139" spans="1:5" x14ac:dyDescent="0.25">
      <c r="B139" s="4"/>
      <c r="C139" s="6"/>
      <c r="D139" s="6"/>
      <c r="E139" s="6"/>
    </row>
    <row r="140" spans="1:5" x14ac:dyDescent="0.25">
      <c r="A140" s="1"/>
      <c r="C140" s="6"/>
      <c r="D140" s="6"/>
      <c r="E140" s="6"/>
    </row>
    <row r="141" spans="1:5" x14ac:dyDescent="0.25">
      <c r="A141" s="1"/>
      <c r="C141" s="6"/>
      <c r="D141" s="6"/>
      <c r="E141" s="6"/>
    </row>
    <row r="142" spans="1:5" x14ac:dyDescent="0.25">
      <c r="A142" s="1"/>
      <c r="C142" s="6"/>
      <c r="D142" s="6"/>
      <c r="E142" s="6"/>
    </row>
    <row r="143" spans="1:5" x14ac:dyDescent="0.25">
      <c r="A143" s="1"/>
      <c r="C143" s="6"/>
      <c r="D143" s="6"/>
      <c r="E143" s="6"/>
    </row>
    <row r="144" spans="1:5" x14ac:dyDescent="0.25">
      <c r="A144" s="1"/>
      <c r="C144" s="6"/>
      <c r="D144" s="6"/>
      <c r="E144" s="6"/>
    </row>
    <row r="145" spans="1:5" x14ac:dyDescent="0.25">
      <c r="A145" s="1"/>
      <c r="C145" s="6"/>
      <c r="D145" s="6"/>
      <c r="E145" s="6"/>
    </row>
    <row r="146" spans="1:5" x14ac:dyDescent="0.25">
      <c r="B146" s="4"/>
      <c r="C146" s="6"/>
      <c r="D146" s="6"/>
      <c r="E146" s="6"/>
    </row>
    <row r="147" spans="1:5" x14ac:dyDescent="0.25">
      <c r="B147" s="4"/>
      <c r="C147" s="6"/>
      <c r="D147" s="6"/>
      <c r="E147" s="6"/>
    </row>
  </sheetData>
  <sortState xmlns:xlrd2="http://schemas.microsoft.com/office/spreadsheetml/2017/richdata2" ref="A7:E45">
    <sortCondition ref="A7:A45"/>
    <sortCondition ref="B7:B45"/>
  </sortState>
  <pageMargins left="0.7" right="0.7" top="0.75" bottom="0.75" header="0.3" footer="0.3"/>
  <pageSetup paperSize="5" fitToHeight="6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Billed Locations</vt:lpstr>
      <vt:lpstr>GL Locations</vt:lpstr>
      <vt:lpstr>'Billed Locations'!Print_Titles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2024-03-27T16:01:54Z</dcterms:modified>
</cp:coreProperties>
</file>